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265" windowHeight="10665"/>
  </bookViews>
  <sheets>
    <sheet name="4 places" sheetId="1" r:id="rId1"/>
    <sheet name="6 places" sheetId="2" r:id="rId2"/>
  </sheets>
  <calcPr calcId="124519"/>
</workbook>
</file>

<file path=xl/calcChain.xml><?xml version="1.0" encoding="utf-8"?>
<calcChain xmlns="http://schemas.openxmlformats.org/spreadsheetml/2006/main">
  <c r="F3" i="1"/>
  <c r="F4"/>
  <c r="F5"/>
  <c r="F6"/>
  <c r="F7"/>
  <c r="F8"/>
  <c r="F9"/>
  <c r="F10"/>
  <c r="F11"/>
  <c r="F12"/>
  <c r="F13"/>
  <c r="C23"/>
  <c r="D23"/>
  <c r="D30" s="1"/>
  <c r="F32" s="1"/>
  <c r="I23"/>
  <c r="K23"/>
  <c r="C24"/>
  <c r="D24"/>
  <c r="I24"/>
  <c r="K24"/>
  <c r="D25"/>
  <c r="I25"/>
  <c r="K25" s="1"/>
  <c r="C26"/>
  <c r="D26"/>
  <c r="I26"/>
  <c r="K26" s="1"/>
  <c r="C27"/>
  <c r="D27"/>
  <c r="I27"/>
  <c r="K27" s="1"/>
  <c r="C28"/>
  <c r="D28"/>
  <c r="I28"/>
  <c r="K28" s="1"/>
  <c r="C29"/>
  <c r="D29"/>
  <c r="I29"/>
  <c r="K29" s="1"/>
  <c r="K29" i="2"/>
  <c r="I29"/>
  <c r="C29"/>
  <c r="D29" s="1"/>
  <c r="K28"/>
  <c r="I28"/>
  <c r="C28"/>
  <c r="D28" s="1"/>
  <c r="K27"/>
  <c r="I27"/>
  <c r="C27"/>
  <c r="D27" s="1"/>
  <c r="K26"/>
  <c r="I26"/>
  <c r="C26"/>
  <c r="D26" s="1"/>
  <c r="D30" s="1"/>
  <c r="F32" s="1"/>
  <c r="K25"/>
  <c r="I25"/>
  <c r="D25"/>
  <c r="I24"/>
  <c r="K24" s="1"/>
  <c r="D24"/>
  <c r="C24"/>
  <c r="I23"/>
  <c r="K23" s="1"/>
  <c r="D23"/>
  <c r="C23"/>
  <c r="F13"/>
  <c r="F12"/>
  <c r="F11"/>
  <c r="F10"/>
  <c r="F9"/>
  <c r="F8"/>
  <c r="F7"/>
  <c r="F6"/>
  <c r="F5"/>
  <c r="F4"/>
  <c r="F3"/>
</calcChain>
</file>

<file path=xl/sharedStrings.xml><?xml version="1.0" encoding="utf-8"?>
<sst xmlns="http://schemas.openxmlformats.org/spreadsheetml/2006/main" count="104" uniqueCount="54">
  <si>
    <t>lien</t>
  </si>
  <si>
    <t>pied</t>
  </si>
  <si>
    <t>tasseau banc</t>
  </si>
  <si>
    <t>tasseau plateau</t>
  </si>
  <si>
    <t>traverse basse</t>
  </si>
  <si>
    <t>traverse haute</t>
  </si>
  <si>
    <t>Quantité</t>
  </si>
  <si>
    <t>Section</t>
  </si>
  <si>
    <t>Longueur</t>
  </si>
  <si>
    <t>Longueur débit</t>
  </si>
  <si>
    <t>PU. HT</t>
  </si>
  <si>
    <t>HT</t>
  </si>
  <si>
    <t>TOTAL HT</t>
  </si>
  <si>
    <t>RONDELLE LU AC ZG 10X27MM</t>
  </si>
  <si>
    <t>BOULON TRCC AC ZG 10X150</t>
  </si>
  <si>
    <t>VIS AGGLO TF TORX ZN 5X70/42</t>
  </si>
  <si>
    <t>Nombre de barres utilisées</t>
  </si>
  <si>
    <t>Coût des pièces</t>
  </si>
  <si>
    <t>Nombre de plans de coupe</t>
  </si>
  <si>
    <t>Longueur totale des barres</t>
  </si>
  <si>
    <t>Coût en chutes</t>
  </si>
  <si>
    <t>Longueur totale des pièces</t>
  </si>
  <si>
    <t>Coût des chutes non réutilisables</t>
  </si>
  <si>
    <t>Taux de chutes</t>
  </si>
  <si>
    <t>Taux des chutes non réutilisables</t>
  </si>
  <si>
    <t>Coût net total</t>
  </si>
  <si>
    <t>Quincaillerie ( G&amp;P)</t>
  </si>
  <si>
    <t>lame</t>
  </si>
  <si>
    <t>renfort haut</t>
  </si>
  <si>
    <t>renfort bas</t>
  </si>
  <si>
    <t>gousset</t>
  </si>
  <si>
    <t>patin</t>
  </si>
  <si>
    <t>VIS CHARPENTE ZN TRL 8X80</t>
  </si>
  <si>
    <t>qu. / boite</t>
  </si>
  <si>
    <t>nb table / boite</t>
  </si>
  <si>
    <t xml:space="preserve">équilibrage </t>
  </si>
  <si>
    <t>nb table possible</t>
  </si>
  <si>
    <t>RONDELLE LU AC ZG 8X22MM</t>
  </si>
  <si>
    <t>BOULON TRCC AC ZG 8X80</t>
  </si>
  <si>
    <t>VIS CHARPENTE ZN TRL 8X140</t>
  </si>
  <si>
    <t>prix HT / boite</t>
  </si>
  <si>
    <t>40.00m</t>
  </si>
  <si>
    <t>37.88m</t>
  </si>
  <si>
    <t xml:space="preserve">Sillat </t>
  </si>
  <si>
    <t>fournisseur</t>
  </si>
  <si>
    <t>prix /m3</t>
  </si>
  <si>
    <t>prix ml</t>
  </si>
  <si>
    <t>Coût en barres 60*160 HT</t>
  </si>
  <si>
    <t>OPTIMISATION COMMANDE QUINCAILLERIE</t>
  </si>
  <si>
    <t>COUT DE REVIENT LYCEE POUR UNE TABLE 4 PLACES</t>
  </si>
  <si>
    <t>43.34m</t>
  </si>
  <si>
    <t>48.00m</t>
  </si>
  <si>
    <t xml:space="preserve">Coût en barres 60x160 HT </t>
  </si>
  <si>
    <t>COUT DE REVIENT LYCEE POUR UNE TABLE 6 PLACES</t>
  </si>
</sst>
</file>

<file path=xl/styles.xml><?xml version="1.0" encoding="utf-8"?>
<styleSheet xmlns="http://schemas.openxmlformats.org/spreadsheetml/2006/main">
  <numFmts count="2">
    <numFmt numFmtId="8" formatCode="#,##0.00\ &quot;€&quot;;[Red]\-#,##0.00\ &quot;€&quot;"/>
    <numFmt numFmtId="164" formatCode="#,##0.00\ &quot;€&quot;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8"/>
      <color theme="1"/>
      <name val="Arial Narrow"/>
      <family val="2"/>
    </font>
    <font>
      <b/>
      <sz val="16"/>
      <color theme="1"/>
      <name val="Arial Narrow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6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8" fillId="33" borderId="10" xfId="0" applyFont="1" applyFill="1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164" fontId="20" fillId="0" borderId="0" xfId="0" applyNumberFormat="1" applyFont="1" applyAlignment="1">
      <alignment vertical="center" wrapText="1"/>
    </xf>
    <xf numFmtId="164" fontId="20" fillId="0" borderId="12" xfId="0" applyNumberFormat="1" applyFont="1" applyBorder="1" applyAlignment="1">
      <alignment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center" vertical="center" wrapText="1"/>
    </xf>
    <xf numFmtId="164" fontId="18" fillId="0" borderId="15" xfId="0" applyNumberFormat="1" applyFont="1" applyBorder="1" applyAlignment="1">
      <alignment vertical="center" wrapText="1"/>
    </xf>
    <xf numFmtId="0" fontId="18" fillId="33" borderId="14" xfId="0" applyFont="1" applyFill="1" applyBorder="1" applyAlignment="1">
      <alignment horizontal="center" vertical="center" wrapText="1"/>
    </xf>
    <xf numFmtId="2" fontId="19" fillId="0" borderId="0" xfId="0" applyNumberFormat="1" applyFont="1" applyBorder="1" applyAlignment="1">
      <alignment horizontal="center" vertical="center" wrapText="1"/>
    </xf>
    <xf numFmtId="0" fontId="19" fillId="0" borderId="16" xfId="0" applyFont="1" applyBorder="1" applyAlignment="1">
      <alignment vertical="center" wrapText="1"/>
    </xf>
    <xf numFmtId="1" fontId="19" fillId="0" borderId="10" xfId="0" applyNumberFormat="1" applyFont="1" applyBorder="1" applyAlignment="1">
      <alignment horizontal="right" vertical="center" wrapText="1"/>
    </xf>
    <xf numFmtId="0" fontId="19" fillId="0" borderId="10" xfId="0" applyFont="1" applyBorder="1" applyAlignment="1">
      <alignment horizontal="right" vertical="center" wrapText="1"/>
    </xf>
    <xf numFmtId="2" fontId="19" fillId="0" borderId="10" xfId="0" applyNumberFormat="1" applyFont="1" applyBorder="1" applyAlignment="1">
      <alignment horizontal="right" vertical="center" wrapText="1"/>
    </xf>
    <xf numFmtId="164" fontId="19" fillId="0" borderId="10" xfId="0" applyNumberFormat="1" applyFont="1" applyBorder="1" applyAlignment="1">
      <alignment horizontal="right" vertical="center" wrapText="1"/>
    </xf>
    <xf numFmtId="164" fontId="19" fillId="0" borderId="17" xfId="0" applyNumberFormat="1" applyFont="1" applyBorder="1" applyAlignment="1">
      <alignment horizontal="right" vertical="center" wrapText="1"/>
    </xf>
    <xf numFmtId="0" fontId="19" fillId="0" borderId="17" xfId="0" applyFont="1" applyBorder="1" applyAlignment="1">
      <alignment horizontal="right" vertical="center" wrapText="1"/>
    </xf>
    <xf numFmtId="1" fontId="19" fillId="0" borderId="10" xfId="0" applyNumberFormat="1" applyFont="1" applyBorder="1" applyAlignment="1">
      <alignment horizontal="center" vertical="center" wrapText="1"/>
    </xf>
    <xf numFmtId="0" fontId="19" fillId="0" borderId="18" xfId="0" applyFont="1" applyBorder="1" applyAlignment="1">
      <alignment horizontal="right" vertical="center" wrapText="1"/>
    </xf>
    <xf numFmtId="0" fontId="19" fillId="33" borderId="0" xfId="0" applyFont="1" applyFill="1" applyBorder="1" applyAlignment="1">
      <alignment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8" xfId="0" applyFont="1" applyFill="1" applyBorder="1" applyAlignment="1">
      <alignment horizontal="center" vertical="center" wrapText="1"/>
    </xf>
    <xf numFmtId="1" fontId="19" fillId="0" borderId="0" xfId="0" applyNumberFormat="1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164" fontId="19" fillId="0" borderId="10" xfId="0" applyNumberFormat="1" applyFont="1" applyBorder="1" applyAlignment="1">
      <alignment horizontal="left" vertical="center" wrapText="1"/>
    </xf>
    <xf numFmtId="10" fontId="19" fillId="0" borderId="10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164" fontId="19" fillId="0" borderId="0" xfId="0" applyNumberFormat="1" applyFont="1" applyAlignment="1">
      <alignment horizontal="left" vertical="center" wrapText="1"/>
    </xf>
    <xf numFmtId="8" fontId="19" fillId="0" borderId="10" xfId="0" applyNumberFormat="1" applyFont="1" applyBorder="1" applyAlignment="1">
      <alignment horizontal="left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right" vertical="center" wrapText="1"/>
    </xf>
    <xf numFmtId="0" fontId="19" fillId="33" borderId="13" xfId="0" applyFont="1" applyFill="1" applyBorder="1" applyAlignment="1">
      <alignment horizontal="right" vertical="center" wrapText="1"/>
    </xf>
    <xf numFmtId="8" fontId="18" fillId="33" borderId="10" xfId="0" applyNumberFormat="1" applyFont="1" applyFill="1" applyBorder="1" applyAlignment="1">
      <alignment horizontal="right" vertical="center" wrapText="1"/>
    </xf>
    <xf numFmtId="1" fontId="19" fillId="0" borderId="0" xfId="0" applyNumberFormat="1" applyFont="1" applyBorder="1" applyAlignment="1">
      <alignment horizontal="center" vertical="center" wrapText="1"/>
    </xf>
    <xf numFmtId="0" fontId="19" fillId="0" borderId="16" xfId="0" applyFont="1" applyBorder="1" applyAlignment="1">
      <alignment horizontal="right" vertical="center" wrapText="1"/>
    </xf>
    <xf numFmtId="0" fontId="19" fillId="0" borderId="10" xfId="0" applyFont="1" applyBorder="1" applyAlignment="1">
      <alignment vertical="center" wrapText="1"/>
    </xf>
    <xf numFmtId="0" fontId="19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0" fontId="18" fillId="33" borderId="10" xfId="0" applyFont="1" applyFill="1" applyBorder="1" applyAlignment="1">
      <alignment horizontal="right" vertical="center" wrapText="1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K34"/>
  <sheetViews>
    <sheetView tabSelected="1" zoomScale="130" zoomScaleNormal="130" workbookViewId="0">
      <selection activeCell="B28" sqref="B28"/>
    </sheetView>
  </sheetViews>
  <sheetFormatPr baseColWidth="10" defaultColWidth="11" defaultRowHeight="16.5"/>
  <cols>
    <col min="1" max="1" width="32.140625" style="2" customWidth="1"/>
    <col min="2" max="2" width="8.140625" style="5" customWidth="1"/>
    <col min="3" max="4" width="9.42578125" style="2" customWidth="1"/>
    <col min="5" max="5" width="13.140625" style="2" customWidth="1"/>
    <col min="6" max="6" width="13.42578125" style="2" customWidth="1"/>
    <col min="7" max="11" width="11.7109375" style="2" customWidth="1"/>
    <col min="12" max="16384" width="11" style="1"/>
  </cols>
  <sheetData>
    <row r="1" spans="1:10">
      <c r="A1" s="42" t="s">
        <v>49</v>
      </c>
      <c r="B1" s="41"/>
      <c r="C1" s="41"/>
      <c r="D1" s="41"/>
      <c r="E1" s="41"/>
      <c r="F1" s="41"/>
    </row>
    <row r="2" spans="1:10" ht="33">
      <c r="A2" s="24"/>
      <c r="B2" s="24" t="s">
        <v>6</v>
      </c>
      <c r="C2" s="43" t="s">
        <v>7</v>
      </c>
      <c r="D2" s="43"/>
      <c r="E2" s="24" t="s">
        <v>8</v>
      </c>
      <c r="F2" s="24" t="s">
        <v>9</v>
      </c>
    </row>
    <row r="3" spans="1:10">
      <c r="A3" s="40" t="s">
        <v>27</v>
      </c>
      <c r="B3" s="34">
        <v>10</v>
      </c>
      <c r="C3" s="40">
        <v>50</v>
      </c>
      <c r="D3" s="40">
        <v>150</v>
      </c>
      <c r="E3" s="40">
        <v>1600</v>
      </c>
      <c r="F3" s="40">
        <f>CEILING(E3+50,10)</f>
        <v>1650</v>
      </c>
    </row>
    <row r="4" spans="1:10">
      <c r="A4" s="40" t="s">
        <v>28</v>
      </c>
      <c r="B4" s="34">
        <v>2</v>
      </c>
      <c r="C4" s="40">
        <v>50</v>
      </c>
      <c r="D4" s="40">
        <v>140</v>
      </c>
      <c r="E4" s="40">
        <v>1300</v>
      </c>
      <c r="F4" s="40">
        <f t="shared" ref="F4:F13" si="0">CEILING(E4+50,10)</f>
        <v>1350</v>
      </c>
    </row>
    <row r="5" spans="1:10">
      <c r="A5" s="40" t="s">
        <v>29</v>
      </c>
      <c r="B5" s="34">
        <v>2</v>
      </c>
      <c r="C5" s="40">
        <v>50</v>
      </c>
      <c r="D5" s="40">
        <v>140</v>
      </c>
      <c r="E5" s="40">
        <v>1380</v>
      </c>
      <c r="F5" s="40">
        <f t="shared" si="0"/>
        <v>1430</v>
      </c>
    </row>
    <row r="6" spans="1:10">
      <c r="A6" s="40" t="s">
        <v>0</v>
      </c>
      <c r="B6" s="34">
        <v>2</v>
      </c>
      <c r="C6" s="40">
        <v>50</v>
      </c>
      <c r="D6" s="40">
        <v>140</v>
      </c>
      <c r="E6" s="40">
        <v>801.9</v>
      </c>
      <c r="F6" s="40">
        <f t="shared" si="0"/>
        <v>860</v>
      </c>
    </row>
    <row r="7" spans="1:10">
      <c r="A7" s="40" t="s">
        <v>30</v>
      </c>
      <c r="B7" s="34">
        <v>2</v>
      </c>
      <c r="C7" s="40">
        <v>50</v>
      </c>
      <c r="D7" s="40">
        <v>140</v>
      </c>
      <c r="E7" s="40">
        <v>310</v>
      </c>
      <c r="F7" s="40">
        <f t="shared" si="0"/>
        <v>360</v>
      </c>
    </row>
    <row r="8" spans="1:10">
      <c r="A8" s="40" t="s">
        <v>2</v>
      </c>
      <c r="B8" s="34">
        <v>8</v>
      </c>
      <c r="C8" s="40">
        <v>40</v>
      </c>
      <c r="D8" s="40">
        <v>40</v>
      </c>
      <c r="E8" s="40">
        <v>310</v>
      </c>
      <c r="F8" s="40">
        <f t="shared" si="0"/>
        <v>360</v>
      </c>
    </row>
    <row r="9" spans="1:10">
      <c r="A9" s="40" t="s">
        <v>3</v>
      </c>
      <c r="B9" s="34">
        <v>4</v>
      </c>
      <c r="C9" s="40">
        <v>40</v>
      </c>
      <c r="D9" s="40">
        <v>40</v>
      </c>
      <c r="E9" s="40">
        <v>925</v>
      </c>
      <c r="F9" s="40">
        <f t="shared" si="0"/>
        <v>980</v>
      </c>
    </row>
    <row r="10" spans="1:10">
      <c r="A10" s="40" t="s">
        <v>4</v>
      </c>
      <c r="B10" s="34">
        <v>2</v>
      </c>
      <c r="C10" s="40">
        <v>50</v>
      </c>
      <c r="D10" s="40">
        <v>140</v>
      </c>
      <c r="E10" s="40">
        <v>1645</v>
      </c>
      <c r="F10" s="40">
        <f t="shared" si="0"/>
        <v>1700</v>
      </c>
    </row>
    <row r="11" spans="1:10">
      <c r="A11" s="40" t="s">
        <v>5</v>
      </c>
      <c r="B11" s="34">
        <v>2</v>
      </c>
      <c r="C11" s="40">
        <v>50</v>
      </c>
      <c r="D11" s="40">
        <v>140</v>
      </c>
      <c r="E11" s="40">
        <v>925</v>
      </c>
      <c r="F11" s="40">
        <f t="shared" si="0"/>
        <v>980</v>
      </c>
    </row>
    <row r="12" spans="1:10">
      <c r="A12" s="40" t="s">
        <v>1</v>
      </c>
      <c r="B12" s="34">
        <v>4</v>
      </c>
      <c r="C12" s="40">
        <v>50</v>
      </c>
      <c r="D12" s="40">
        <v>140</v>
      </c>
      <c r="E12" s="40">
        <v>807</v>
      </c>
      <c r="F12" s="40">
        <f t="shared" si="0"/>
        <v>860</v>
      </c>
    </row>
    <row r="13" spans="1:10">
      <c r="A13" s="40" t="s">
        <v>31</v>
      </c>
      <c r="B13" s="34">
        <v>4</v>
      </c>
      <c r="C13" s="40">
        <v>35</v>
      </c>
      <c r="D13" s="40">
        <v>100</v>
      </c>
      <c r="E13" s="40">
        <v>180</v>
      </c>
      <c r="F13" s="40">
        <f t="shared" si="0"/>
        <v>230</v>
      </c>
    </row>
    <row r="14" spans="1:10">
      <c r="A14" s="39"/>
      <c r="B14" s="10"/>
      <c r="C14" s="10"/>
      <c r="D14" s="10"/>
      <c r="E14" s="38"/>
      <c r="F14" s="38"/>
    </row>
    <row r="15" spans="1:10">
      <c r="A15" s="31" t="s">
        <v>16</v>
      </c>
      <c r="B15" s="34">
        <v>10</v>
      </c>
      <c r="C15" s="45" t="s">
        <v>47</v>
      </c>
      <c r="D15" s="45"/>
      <c r="E15" s="45"/>
      <c r="F15" s="37">
        <v>122.8</v>
      </c>
      <c r="G15" s="36" t="s">
        <v>44</v>
      </c>
      <c r="H15" s="35" t="s">
        <v>45</v>
      </c>
      <c r="I15" s="35" t="s">
        <v>46</v>
      </c>
      <c r="J15" s="3"/>
    </row>
    <row r="16" spans="1:10">
      <c r="A16" s="31" t="s">
        <v>18</v>
      </c>
      <c r="B16" s="34">
        <v>6</v>
      </c>
      <c r="C16" s="44" t="s">
        <v>25</v>
      </c>
      <c r="D16" s="44"/>
      <c r="E16" s="44"/>
      <c r="F16" s="29">
        <v>118.48</v>
      </c>
      <c r="G16" s="36" t="s">
        <v>43</v>
      </c>
      <c r="H16" s="35">
        <v>319.42</v>
      </c>
      <c r="I16" s="35">
        <v>3.07</v>
      </c>
      <c r="J16" s="3"/>
    </row>
    <row r="17" spans="1:11">
      <c r="A17" s="31" t="s">
        <v>19</v>
      </c>
      <c r="B17" s="34" t="s">
        <v>41</v>
      </c>
      <c r="C17" s="9"/>
      <c r="D17" s="9"/>
      <c r="E17" s="9"/>
      <c r="F17" s="9"/>
      <c r="G17" s="3"/>
      <c r="J17" s="3"/>
    </row>
    <row r="18" spans="1:11">
      <c r="A18" s="31" t="s">
        <v>21</v>
      </c>
      <c r="B18" s="34" t="s">
        <v>42</v>
      </c>
      <c r="C18" s="44" t="s">
        <v>17</v>
      </c>
      <c r="D18" s="44"/>
      <c r="E18" s="44"/>
      <c r="F18" s="33">
        <v>116.29</v>
      </c>
      <c r="G18" s="3"/>
      <c r="I18" s="3"/>
      <c r="J18" s="3"/>
    </row>
    <row r="19" spans="1:11">
      <c r="A19" s="31" t="s">
        <v>23</v>
      </c>
      <c r="B19" s="30">
        <v>5.2999999999999999E-2</v>
      </c>
      <c r="C19" s="44" t="s">
        <v>20</v>
      </c>
      <c r="D19" s="44"/>
      <c r="E19" s="44"/>
      <c r="F19" s="33">
        <v>6.51</v>
      </c>
      <c r="G19" s="32"/>
      <c r="I19" s="3"/>
      <c r="J19" s="3"/>
    </row>
    <row r="20" spans="1:11">
      <c r="A20" s="31" t="s">
        <v>24</v>
      </c>
      <c r="B20" s="30">
        <v>1.78E-2</v>
      </c>
      <c r="C20" s="44" t="s">
        <v>22</v>
      </c>
      <c r="D20" s="44"/>
      <c r="E20" s="44"/>
      <c r="F20" s="29">
        <v>2.19</v>
      </c>
      <c r="G20" s="3"/>
      <c r="H20" s="3"/>
      <c r="I20" s="3"/>
      <c r="J20" s="3"/>
    </row>
    <row r="21" spans="1:11">
      <c r="A21" s="28"/>
      <c r="B21" s="10"/>
      <c r="C21" s="27"/>
      <c r="D21" s="27"/>
      <c r="E21" s="26"/>
      <c r="F21" s="26"/>
      <c r="G21" s="41" t="s">
        <v>48</v>
      </c>
      <c r="H21" s="41"/>
      <c r="I21" s="41"/>
      <c r="J21" s="41"/>
      <c r="K21" s="41"/>
    </row>
    <row r="22" spans="1:11" ht="33">
      <c r="A22" s="25" t="s">
        <v>26</v>
      </c>
      <c r="B22" s="24" t="s">
        <v>6</v>
      </c>
      <c r="C22" s="4" t="s">
        <v>10</v>
      </c>
      <c r="D22" s="4" t="s">
        <v>11</v>
      </c>
      <c r="E22" s="23"/>
      <c r="F22" s="23"/>
      <c r="G22" s="4" t="s">
        <v>33</v>
      </c>
      <c r="H22" s="4" t="s">
        <v>40</v>
      </c>
      <c r="I22" s="4" t="s">
        <v>34</v>
      </c>
      <c r="J22" s="4" t="s">
        <v>35</v>
      </c>
      <c r="K22" s="4" t="s">
        <v>36</v>
      </c>
    </row>
    <row r="23" spans="1:11">
      <c r="A23" s="22" t="s">
        <v>38</v>
      </c>
      <c r="B23" s="21">
        <v>16</v>
      </c>
      <c r="C23" s="18">
        <f>H23/G23</f>
        <v>0.25600000000000001</v>
      </c>
      <c r="D23" s="18">
        <f>C23*B23</f>
        <v>4.0960000000000001</v>
      </c>
      <c r="E23" s="9"/>
      <c r="F23" s="9"/>
      <c r="G23" s="16">
        <v>100</v>
      </c>
      <c r="H23" s="18">
        <v>25.6</v>
      </c>
      <c r="I23" s="17">
        <f t="shared" ref="I23:I29" si="1">G23/B23</f>
        <v>6.25</v>
      </c>
      <c r="J23" s="16">
        <v>2</v>
      </c>
      <c r="K23" s="15">
        <f t="shared" ref="K23:K29" si="2">ROUNDDOWN(I23*J23,0)</f>
        <v>12</v>
      </c>
    </row>
    <row r="24" spans="1:11">
      <c r="A24" s="22" t="s">
        <v>14</v>
      </c>
      <c r="B24" s="21">
        <v>2</v>
      </c>
      <c r="C24" s="18">
        <f>H24/G24</f>
        <v>0.67599999999999993</v>
      </c>
      <c r="D24" s="18">
        <f t="shared" ref="D24:D27" si="3">C24*B24</f>
        <v>1.3519999999999999</v>
      </c>
      <c r="E24" s="9"/>
      <c r="F24" s="9"/>
      <c r="G24" s="16">
        <v>25</v>
      </c>
      <c r="H24" s="18">
        <v>16.899999999999999</v>
      </c>
      <c r="I24" s="17">
        <f t="shared" si="1"/>
        <v>12.5</v>
      </c>
      <c r="J24" s="16">
        <v>1</v>
      </c>
      <c r="K24" s="15">
        <f t="shared" si="2"/>
        <v>12</v>
      </c>
    </row>
    <row r="25" spans="1:11">
      <c r="A25" s="22" t="s">
        <v>13</v>
      </c>
      <c r="B25" s="21">
        <v>2</v>
      </c>
      <c r="C25" s="18">
        <v>7.0000000000000007E-2</v>
      </c>
      <c r="D25" s="18">
        <f t="shared" si="3"/>
        <v>0.14000000000000001</v>
      </c>
      <c r="E25" s="9"/>
      <c r="F25" s="9"/>
      <c r="G25" s="16">
        <v>100</v>
      </c>
      <c r="H25" s="18">
        <v>6.05</v>
      </c>
      <c r="I25" s="17">
        <f t="shared" si="1"/>
        <v>50</v>
      </c>
      <c r="J25" s="16">
        <v>1</v>
      </c>
      <c r="K25" s="15">
        <f t="shared" si="2"/>
        <v>50</v>
      </c>
    </row>
    <row r="26" spans="1:11">
      <c r="A26" s="22" t="s">
        <v>37</v>
      </c>
      <c r="B26" s="21">
        <v>16</v>
      </c>
      <c r="C26" s="18">
        <f>H26/G26</f>
        <v>3.1699999999999999E-2</v>
      </c>
      <c r="D26" s="18">
        <f t="shared" si="3"/>
        <v>0.50719999999999998</v>
      </c>
      <c r="E26" s="9"/>
      <c r="F26" s="9"/>
      <c r="G26" s="16">
        <v>100</v>
      </c>
      <c r="H26" s="18">
        <v>3.17</v>
      </c>
      <c r="I26" s="17">
        <f t="shared" si="1"/>
        <v>6.25</v>
      </c>
      <c r="J26" s="16">
        <v>2</v>
      </c>
      <c r="K26" s="15">
        <f t="shared" si="2"/>
        <v>12</v>
      </c>
    </row>
    <row r="27" spans="1:11">
      <c r="A27" s="22" t="s">
        <v>15</v>
      </c>
      <c r="B27" s="21">
        <v>80</v>
      </c>
      <c r="C27" s="18">
        <f>H27/G27</f>
        <v>3.2000000000000001E-2</v>
      </c>
      <c r="D27" s="18">
        <f t="shared" si="3"/>
        <v>2.56</v>
      </c>
      <c r="E27" s="9"/>
      <c r="F27" s="9"/>
      <c r="G27" s="16">
        <v>250</v>
      </c>
      <c r="H27" s="18">
        <v>8</v>
      </c>
      <c r="I27" s="17">
        <f t="shared" si="1"/>
        <v>3.125</v>
      </c>
      <c r="J27" s="16">
        <v>5</v>
      </c>
      <c r="K27" s="15">
        <f t="shared" si="2"/>
        <v>15</v>
      </c>
    </row>
    <row r="28" spans="1:11">
      <c r="A28" s="22" t="s">
        <v>39</v>
      </c>
      <c r="B28" s="21">
        <v>18</v>
      </c>
      <c r="C28" s="18">
        <f>H28/G28</f>
        <v>0.315</v>
      </c>
      <c r="D28" s="18">
        <f>C28*B28</f>
        <v>5.67</v>
      </c>
      <c r="E28" s="9"/>
      <c r="F28" s="9"/>
      <c r="G28" s="16">
        <v>50</v>
      </c>
      <c r="H28" s="18">
        <v>15.75</v>
      </c>
      <c r="I28" s="17">
        <f t="shared" si="1"/>
        <v>2.7777777777777777</v>
      </c>
      <c r="J28" s="16">
        <v>4</v>
      </c>
      <c r="K28" s="15">
        <f t="shared" si="2"/>
        <v>11</v>
      </c>
    </row>
    <row r="29" spans="1:11" ht="17.25" thickBot="1">
      <c r="A29" s="22" t="s">
        <v>32</v>
      </c>
      <c r="B29" s="21">
        <v>8</v>
      </c>
      <c r="C29" s="20">
        <f>H29/G29</f>
        <v>0.17219999999999999</v>
      </c>
      <c r="D29" s="19">
        <f>C29*B29</f>
        <v>1.3775999999999999</v>
      </c>
      <c r="E29" s="9"/>
      <c r="F29" s="9"/>
      <c r="G29" s="16">
        <v>50</v>
      </c>
      <c r="H29" s="18">
        <v>8.61</v>
      </c>
      <c r="I29" s="17">
        <f t="shared" si="1"/>
        <v>6.25</v>
      </c>
      <c r="J29" s="16">
        <v>2</v>
      </c>
      <c r="K29" s="15">
        <f t="shared" si="2"/>
        <v>12</v>
      </c>
    </row>
    <row r="30" spans="1:11" ht="33.75" thickBot="1">
      <c r="A30" s="14"/>
      <c r="B30" s="13"/>
      <c r="C30" s="12" t="s">
        <v>12</v>
      </c>
      <c r="D30" s="11">
        <f>SUM(D23:D29)</f>
        <v>15.7028</v>
      </c>
      <c r="E30" s="9"/>
      <c r="F30" s="9"/>
    </row>
    <row r="31" spans="1:11" ht="17.25" thickBot="1">
      <c r="A31" s="9"/>
      <c r="B31" s="10"/>
      <c r="C31" s="9"/>
      <c r="D31" s="9"/>
      <c r="E31" s="9"/>
      <c r="F31" s="9"/>
    </row>
    <row r="32" spans="1:11" ht="24" thickBot="1">
      <c r="A32" s="9"/>
      <c r="B32" s="10"/>
      <c r="C32" s="9"/>
      <c r="D32" s="9"/>
      <c r="E32" s="8" t="s">
        <v>12</v>
      </c>
      <c r="F32" s="7">
        <f>D30+F15</f>
        <v>138.50280000000001</v>
      </c>
      <c r="G32" s="6"/>
    </row>
    <row r="33" spans="1:4">
      <c r="A33" s="9"/>
      <c r="B33" s="10"/>
      <c r="C33" s="9"/>
      <c r="D33" s="9"/>
    </row>
    <row r="34" spans="1:4">
      <c r="A34" s="9"/>
      <c r="B34" s="10"/>
      <c r="C34" s="9"/>
      <c r="D34" s="9"/>
    </row>
  </sheetData>
  <mergeCells count="8">
    <mergeCell ref="G21:K21"/>
    <mergeCell ref="A1:F1"/>
    <mergeCell ref="C2:D2"/>
    <mergeCell ref="C16:E16"/>
    <mergeCell ref="C20:E20"/>
    <mergeCell ref="C19:E19"/>
    <mergeCell ref="C15:E15"/>
    <mergeCell ref="C18:E18"/>
  </mergeCells>
  <pageMargins left="0.7" right="0.7" top="0.75" bottom="0.75" header="0.3" footer="0.3"/>
  <pageSetup paperSize="9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K34"/>
  <sheetViews>
    <sheetView topLeftCell="A7" workbookViewId="0">
      <selection activeCell="J14" sqref="J14"/>
    </sheetView>
  </sheetViews>
  <sheetFormatPr baseColWidth="10" defaultColWidth="11" defaultRowHeight="16.5"/>
  <cols>
    <col min="1" max="1" width="32.140625" style="2" customWidth="1"/>
    <col min="2" max="2" width="8.140625" style="5" customWidth="1"/>
    <col min="3" max="4" width="9.42578125" style="2" customWidth="1"/>
    <col min="5" max="5" width="13.140625" style="2" customWidth="1"/>
    <col min="6" max="6" width="13.42578125" style="2" customWidth="1"/>
    <col min="7" max="11" width="11.7109375" style="2" customWidth="1"/>
    <col min="12" max="16384" width="11" style="1"/>
  </cols>
  <sheetData>
    <row r="1" spans="1:10">
      <c r="A1" s="42" t="s">
        <v>53</v>
      </c>
      <c r="B1" s="41"/>
      <c r="C1" s="41"/>
      <c r="D1" s="41"/>
      <c r="E1" s="41"/>
      <c r="F1" s="41"/>
    </row>
    <row r="2" spans="1:10" ht="33">
      <c r="A2" s="24"/>
      <c r="B2" s="24" t="s">
        <v>6</v>
      </c>
      <c r="C2" s="43" t="s">
        <v>7</v>
      </c>
      <c r="D2" s="43"/>
      <c r="E2" s="24" t="s">
        <v>8</v>
      </c>
      <c r="F2" s="24" t="s">
        <v>9</v>
      </c>
    </row>
    <row r="3" spans="1:10">
      <c r="A3" s="40" t="s">
        <v>27</v>
      </c>
      <c r="B3" s="34">
        <v>10</v>
      </c>
      <c r="C3" s="40">
        <v>50</v>
      </c>
      <c r="D3" s="40">
        <v>150</v>
      </c>
      <c r="E3" s="40">
        <v>2020</v>
      </c>
      <c r="F3" s="40">
        <f t="shared" ref="F3:F13" si="0">CEILING(E3+50,10)</f>
        <v>2070</v>
      </c>
    </row>
    <row r="4" spans="1:10">
      <c r="A4" s="40" t="s">
        <v>29</v>
      </c>
      <c r="B4" s="34">
        <v>2</v>
      </c>
      <c r="C4" s="40">
        <v>50</v>
      </c>
      <c r="D4" s="40">
        <v>140</v>
      </c>
      <c r="E4" s="40">
        <v>1800</v>
      </c>
      <c r="F4" s="40">
        <f t="shared" si="0"/>
        <v>1850</v>
      </c>
    </row>
    <row r="5" spans="1:10">
      <c r="A5" s="40" t="s">
        <v>28</v>
      </c>
      <c r="B5" s="34">
        <v>2</v>
      </c>
      <c r="C5" s="40">
        <v>50</v>
      </c>
      <c r="D5" s="40">
        <v>140</v>
      </c>
      <c r="E5" s="40">
        <v>1720</v>
      </c>
      <c r="F5" s="40">
        <f t="shared" si="0"/>
        <v>1770</v>
      </c>
    </row>
    <row r="6" spans="1:10">
      <c r="A6" s="40" t="s">
        <v>0</v>
      </c>
      <c r="B6" s="34">
        <v>2</v>
      </c>
      <c r="C6" s="40">
        <v>50</v>
      </c>
      <c r="D6" s="40">
        <v>140</v>
      </c>
      <c r="E6" s="40">
        <v>901.4</v>
      </c>
      <c r="F6" s="40">
        <f t="shared" si="0"/>
        <v>960</v>
      </c>
    </row>
    <row r="7" spans="1:10">
      <c r="A7" s="40" t="s">
        <v>30</v>
      </c>
      <c r="B7" s="34">
        <v>2</v>
      </c>
      <c r="C7" s="40">
        <v>50</v>
      </c>
      <c r="D7" s="40">
        <v>140</v>
      </c>
      <c r="E7" s="40">
        <v>310</v>
      </c>
      <c r="F7" s="40">
        <f t="shared" si="0"/>
        <v>360</v>
      </c>
    </row>
    <row r="8" spans="1:10">
      <c r="A8" s="40" t="s">
        <v>2</v>
      </c>
      <c r="B8" s="34">
        <v>8</v>
      </c>
      <c r="C8" s="40">
        <v>40</v>
      </c>
      <c r="D8" s="40">
        <v>40</v>
      </c>
      <c r="E8" s="40">
        <v>310</v>
      </c>
      <c r="F8" s="40">
        <f t="shared" si="0"/>
        <v>360</v>
      </c>
    </row>
    <row r="9" spans="1:10">
      <c r="A9" s="40" t="s">
        <v>3</v>
      </c>
      <c r="B9" s="34">
        <v>4</v>
      </c>
      <c r="C9" s="40">
        <v>40</v>
      </c>
      <c r="D9" s="40">
        <v>40</v>
      </c>
      <c r="E9" s="40">
        <v>925</v>
      </c>
      <c r="F9" s="40">
        <f t="shared" si="0"/>
        <v>980</v>
      </c>
    </row>
    <row r="10" spans="1:10">
      <c r="A10" s="40" t="s">
        <v>4</v>
      </c>
      <c r="B10" s="34">
        <v>2</v>
      </c>
      <c r="C10" s="40">
        <v>50</v>
      </c>
      <c r="D10" s="40">
        <v>140</v>
      </c>
      <c r="E10" s="40">
        <v>1645</v>
      </c>
      <c r="F10" s="40">
        <f t="shared" si="0"/>
        <v>1700</v>
      </c>
    </row>
    <row r="11" spans="1:10">
      <c r="A11" s="40" t="s">
        <v>5</v>
      </c>
      <c r="B11" s="34">
        <v>2</v>
      </c>
      <c r="C11" s="40">
        <v>50</v>
      </c>
      <c r="D11" s="40">
        <v>140</v>
      </c>
      <c r="E11" s="40">
        <v>925</v>
      </c>
      <c r="F11" s="40">
        <f t="shared" si="0"/>
        <v>980</v>
      </c>
    </row>
    <row r="12" spans="1:10">
      <c r="A12" s="40" t="s">
        <v>1</v>
      </c>
      <c r="B12" s="34">
        <v>4</v>
      </c>
      <c r="C12" s="40">
        <v>50</v>
      </c>
      <c r="D12" s="40">
        <v>140</v>
      </c>
      <c r="E12" s="40">
        <v>807</v>
      </c>
      <c r="F12" s="40">
        <f t="shared" si="0"/>
        <v>860</v>
      </c>
    </row>
    <row r="13" spans="1:10">
      <c r="A13" s="40" t="s">
        <v>31</v>
      </c>
      <c r="B13" s="34">
        <v>4</v>
      </c>
      <c r="C13" s="40">
        <v>35</v>
      </c>
      <c r="D13" s="40">
        <v>100</v>
      </c>
      <c r="E13" s="40">
        <v>180</v>
      </c>
      <c r="F13" s="40">
        <f t="shared" si="0"/>
        <v>230</v>
      </c>
    </row>
    <row r="14" spans="1:10">
      <c r="A14" s="39"/>
      <c r="B14" s="10"/>
      <c r="C14" s="10"/>
      <c r="D14" s="10"/>
      <c r="E14" s="38"/>
      <c r="F14" s="38"/>
    </row>
    <row r="15" spans="1:10">
      <c r="A15" s="31" t="s">
        <v>16</v>
      </c>
      <c r="B15" s="34">
        <v>12</v>
      </c>
      <c r="C15" s="45" t="s">
        <v>52</v>
      </c>
      <c r="D15" s="45"/>
      <c r="E15" s="45"/>
      <c r="F15" s="37">
        <v>147.36000000000001</v>
      </c>
      <c r="G15" s="36" t="s">
        <v>44</v>
      </c>
      <c r="H15" s="35" t="s">
        <v>45</v>
      </c>
      <c r="I15" s="35" t="s">
        <v>46</v>
      </c>
      <c r="J15" s="3"/>
    </row>
    <row r="16" spans="1:10">
      <c r="A16" s="31" t="s">
        <v>18</v>
      </c>
      <c r="B16" s="34">
        <v>7</v>
      </c>
      <c r="C16" s="44" t="s">
        <v>25</v>
      </c>
      <c r="D16" s="44"/>
      <c r="E16" s="44"/>
      <c r="F16" s="29">
        <v>135.87</v>
      </c>
      <c r="G16" s="36" t="s">
        <v>43</v>
      </c>
      <c r="H16" s="35">
        <v>319.42</v>
      </c>
      <c r="I16" s="35">
        <v>3.07</v>
      </c>
      <c r="J16" s="3"/>
    </row>
    <row r="17" spans="1:11">
      <c r="A17" s="31" t="s">
        <v>19</v>
      </c>
      <c r="B17" s="34" t="s">
        <v>51</v>
      </c>
      <c r="C17" s="9"/>
      <c r="D17" s="9"/>
      <c r="E17" s="9"/>
      <c r="F17" s="9"/>
      <c r="G17" s="3"/>
      <c r="J17" s="3"/>
    </row>
    <row r="18" spans="1:11">
      <c r="A18" s="31" t="s">
        <v>21</v>
      </c>
      <c r="B18" s="34" t="s">
        <v>50</v>
      </c>
      <c r="C18" s="44" t="s">
        <v>17</v>
      </c>
      <c r="D18" s="44"/>
      <c r="E18" s="44"/>
      <c r="F18" s="33">
        <v>133.05000000000001</v>
      </c>
      <c r="G18" s="3"/>
      <c r="I18" s="3"/>
      <c r="J18" s="3"/>
    </row>
    <row r="19" spans="1:11">
      <c r="A19" s="31" t="s">
        <v>23</v>
      </c>
      <c r="B19" s="30">
        <v>9.7100000000000006E-2</v>
      </c>
      <c r="C19" s="44" t="s">
        <v>20</v>
      </c>
      <c r="D19" s="44"/>
      <c r="E19" s="44"/>
      <c r="F19" s="33">
        <v>14.31</v>
      </c>
      <c r="G19" s="32"/>
      <c r="I19" s="3"/>
      <c r="J19" s="3"/>
    </row>
    <row r="20" spans="1:11">
      <c r="A20" s="31" t="s">
        <v>24</v>
      </c>
      <c r="B20" s="30">
        <v>1.9099999999999999E-2</v>
      </c>
      <c r="C20" s="44" t="s">
        <v>22</v>
      </c>
      <c r="D20" s="44"/>
      <c r="E20" s="44"/>
      <c r="F20" s="29">
        <v>2.82</v>
      </c>
      <c r="G20" s="3"/>
      <c r="H20" s="3"/>
      <c r="I20" s="3"/>
      <c r="J20" s="3"/>
    </row>
    <row r="21" spans="1:11">
      <c r="A21" s="28"/>
      <c r="B21" s="10"/>
      <c r="C21" s="27"/>
      <c r="D21" s="27"/>
      <c r="E21" s="26"/>
      <c r="F21" s="26"/>
      <c r="G21" s="41" t="s">
        <v>48</v>
      </c>
      <c r="H21" s="41"/>
      <c r="I21" s="41"/>
      <c r="J21" s="41"/>
      <c r="K21" s="41"/>
    </row>
    <row r="22" spans="1:11" ht="33">
      <c r="A22" s="25" t="s">
        <v>26</v>
      </c>
      <c r="B22" s="24" t="s">
        <v>6</v>
      </c>
      <c r="C22" s="4" t="s">
        <v>10</v>
      </c>
      <c r="D22" s="4" t="s">
        <v>11</v>
      </c>
      <c r="E22" s="23"/>
      <c r="F22" s="23"/>
      <c r="G22" s="4" t="s">
        <v>33</v>
      </c>
      <c r="H22" s="4" t="s">
        <v>40</v>
      </c>
      <c r="I22" s="4" t="s">
        <v>34</v>
      </c>
      <c r="J22" s="4" t="s">
        <v>35</v>
      </c>
      <c r="K22" s="4" t="s">
        <v>36</v>
      </c>
    </row>
    <row r="23" spans="1:11">
      <c r="A23" s="22" t="s">
        <v>38</v>
      </c>
      <c r="B23" s="21">
        <v>16</v>
      </c>
      <c r="C23" s="18">
        <f>H23/G23</f>
        <v>0.25600000000000001</v>
      </c>
      <c r="D23" s="18">
        <f t="shared" ref="D23:D29" si="1">C23*B23</f>
        <v>4.0960000000000001</v>
      </c>
      <c r="E23" s="9"/>
      <c r="F23" s="9"/>
      <c r="G23" s="16">
        <v>100</v>
      </c>
      <c r="H23" s="18">
        <v>25.6</v>
      </c>
      <c r="I23" s="17">
        <f t="shared" ref="I23:I29" si="2">G23/B23</f>
        <v>6.25</v>
      </c>
      <c r="J23" s="16">
        <v>2</v>
      </c>
      <c r="K23" s="15">
        <f t="shared" ref="K23:K29" si="3">ROUNDDOWN(I23*J23,0)</f>
        <v>12</v>
      </c>
    </row>
    <row r="24" spans="1:11">
      <c r="A24" s="22" t="s">
        <v>14</v>
      </c>
      <c r="B24" s="21">
        <v>2</v>
      </c>
      <c r="C24" s="18">
        <f>H24/G24</f>
        <v>0.67599999999999993</v>
      </c>
      <c r="D24" s="18">
        <f t="shared" si="1"/>
        <v>1.3519999999999999</v>
      </c>
      <c r="E24" s="9"/>
      <c r="F24" s="9"/>
      <c r="G24" s="16">
        <v>25</v>
      </c>
      <c r="H24" s="18">
        <v>16.899999999999999</v>
      </c>
      <c r="I24" s="17">
        <f t="shared" si="2"/>
        <v>12.5</v>
      </c>
      <c r="J24" s="16">
        <v>1</v>
      </c>
      <c r="K24" s="15">
        <f t="shared" si="3"/>
        <v>12</v>
      </c>
    </row>
    <row r="25" spans="1:11">
      <c r="A25" s="22" t="s">
        <v>13</v>
      </c>
      <c r="B25" s="21">
        <v>2</v>
      </c>
      <c r="C25" s="18">
        <v>7.0000000000000007E-2</v>
      </c>
      <c r="D25" s="18">
        <f t="shared" si="1"/>
        <v>0.14000000000000001</v>
      </c>
      <c r="E25" s="9"/>
      <c r="F25" s="9"/>
      <c r="G25" s="16">
        <v>100</v>
      </c>
      <c r="H25" s="18">
        <v>6.05</v>
      </c>
      <c r="I25" s="17">
        <f t="shared" si="2"/>
        <v>50</v>
      </c>
      <c r="J25" s="16">
        <v>1</v>
      </c>
      <c r="K25" s="15">
        <f t="shared" si="3"/>
        <v>50</v>
      </c>
    </row>
    <row r="26" spans="1:11">
      <c r="A26" s="22" t="s">
        <v>37</v>
      </c>
      <c r="B26" s="21">
        <v>16</v>
      </c>
      <c r="C26" s="18">
        <f>H26/G26</f>
        <v>3.1699999999999999E-2</v>
      </c>
      <c r="D26" s="18">
        <f t="shared" si="1"/>
        <v>0.50719999999999998</v>
      </c>
      <c r="E26" s="9"/>
      <c r="F26" s="9"/>
      <c r="G26" s="16">
        <v>100</v>
      </c>
      <c r="H26" s="18">
        <v>3.17</v>
      </c>
      <c r="I26" s="17">
        <f t="shared" si="2"/>
        <v>6.25</v>
      </c>
      <c r="J26" s="16">
        <v>2</v>
      </c>
      <c r="K26" s="15">
        <f t="shared" si="3"/>
        <v>12</v>
      </c>
    </row>
    <row r="27" spans="1:11">
      <c r="A27" s="22" t="s">
        <v>15</v>
      </c>
      <c r="B27" s="21">
        <v>104</v>
      </c>
      <c r="C27" s="18">
        <f>H27/G27</f>
        <v>3.2000000000000001E-2</v>
      </c>
      <c r="D27" s="18">
        <f t="shared" si="1"/>
        <v>3.3280000000000003</v>
      </c>
      <c r="E27" s="9"/>
      <c r="F27" s="9"/>
      <c r="G27" s="16">
        <v>250</v>
      </c>
      <c r="H27" s="18">
        <v>8</v>
      </c>
      <c r="I27" s="17">
        <f t="shared" si="2"/>
        <v>2.4038461538461537</v>
      </c>
      <c r="J27" s="16">
        <v>5</v>
      </c>
      <c r="K27" s="15">
        <f t="shared" si="3"/>
        <v>12</v>
      </c>
    </row>
    <row r="28" spans="1:11">
      <c r="A28" s="22" t="s">
        <v>39</v>
      </c>
      <c r="B28" s="21">
        <v>18</v>
      </c>
      <c r="C28" s="18">
        <f>H28/G28</f>
        <v>0.315</v>
      </c>
      <c r="D28" s="18">
        <f t="shared" si="1"/>
        <v>5.67</v>
      </c>
      <c r="E28" s="9"/>
      <c r="F28" s="9"/>
      <c r="G28" s="16">
        <v>50</v>
      </c>
      <c r="H28" s="18">
        <v>15.75</v>
      </c>
      <c r="I28" s="17">
        <f t="shared" si="2"/>
        <v>2.7777777777777777</v>
      </c>
      <c r="J28" s="16">
        <v>4</v>
      </c>
      <c r="K28" s="15">
        <f t="shared" si="3"/>
        <v>11</v>
      </c>
    </row>
    <row r="29" spans="1:11" ht="17.25" thickBot="1">
      <c r="A29" s="22" t="s">
        <v>32</v>
      </c>
      <c r="B29" s="21">
        <v>8</v>
      </c>
      <c r="C29" s="20">
        <f>H29/G29</f>
        <v>0.17219999999999999</v>
      </c>
      <c r="D29" s="19">
        <f t="shared" si="1"/>
        <v>1.3775999999999999</v>
      </c>
      <c r="E29" s="9"/>
      <c r="F29" s="9"/>
      <c r="G29" s="16">
        <v>50</v>
      </c>
      <c r="H29" s="18">
        <v>8.61</v>
      </c>
      <c r="I29" s="17">
        <f t="shared" si="2"/>
        <v>6.25</v>
      </c>
      <c r="J29" s="16">
        <v>2</v>
      </c>
      <c r="K29" s="15">
        <f t="shared" si="3"/>
        <v>12</v>
      </c>
    </row>
    <row r="30" spans="1:11" ht="33.75" thickBot="1">
      <c r="A30" s="14"/>
      <c r="B30" s="13"/>
      <c r="C30" s="12" t="s">
        <v>12</v>
      </c>
      <c r="D30" s="11">
        <f>SUM(D23:D29)</f>
        <v>16.470800000000001</v>
      </c>
      <c r="E30" s="9"/>
      <c r="F30" s="9"/>
    </row>
    <row r="31" spans="1:11" ht="17.25" thickBot="1">
      <c r="A31" s="9"/>
      <c r="B31" s="10"/>
      <c r="C31" s="9"/>
      <c r="D31" s="9"/>
      <c r="E31" s="9"/>
      <c r="F31" s="9"/>
    </row>
    <row r="32" spans="1:11" ht="24" thickBot="1">
      <c r="A32" s="9"/>
      <c r="B32" s="10"/>
      <c r="C32" s="9"/>
      <c r="D32" s="9"/>
      <c r="E32" s="8" t="s">
        <v>12</v>
      </c>
      <c r="F32" s="7">
        <f>D30+F15</f>
        <v>163.83080000000001</v>
      </c>
      <c r="G32" s="6"/>
    </row>
    <row r="33" spans="1:4">
      <c r="A33" s="9"/>
      <c r="B33" s="10"/>
      <c r="C33" s="9"/>
      <c r="D33" s="9"/>
    </row>
    <row r="34" spans="1:4">
      <c r="A34" s="9"/>
      <c r="B34" s="10"/>
      <c r="C34" s="9"/>
      <c r="D34" s="9"/>
    </row>
  </sheetData>
  <mergeCells count="8">
    <mergeCell ref="A1:F1"/>
    <mergeCell ref="G21:K21"/>
    <mergeCell ref="C2:D2"/>
    <mergeCell ref="C16:E16"/>
    <mergeCell ref="C20:E20"/>
    <mergeCell ref="C19:E19"/>
    <mergeCell ref="C18:E18"/>
    <mergeCell ref="C15:E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4 places</vt:lpstr>
      <vt:lpstr>6 places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</dc:creator>
  <cp:lastModifiedBy>smorel</cp:lastModifiedBy>
  <cp:lastPrinted>2016-05-20T13:33:01Z</cp:lastPrinted>
  <dcterms:created xsi:type="dcterms:W3CDTF">2016-05-20T11:51:42Z</dcterms:created>
  <dcterms:modified xsi:type="dcterms:W3CDTF">2016-11-14T16:25:09Z</dcterms:modified>
</cp:coreProperties>
</file>