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AC PRO TCB\10 Projets\Fauteuil_Adirondak\"/>
    </mc:Choice>
  </mc:AlternateContent>
  <bookViews>
    <workbookView xWindow="480" yWindow="360" windowWidth="18612" windowHeight="11472"/>
  </bookViews>
  <sheets>
    <sheet name="fauteuil_A" sheetId="1" r:id="rId1"/>
  </sheets>
  <calcPr calcId="152511"/>
</workbook>
</file>

<file path=xl/calcChain.xml><?xml version="1.0" encoding="utf-8"?>
<calcChain xmlns="http://schemas.openxmlformats.org/spreadsheetml/2006/main">
  <c r="D27" i="1" l="1"/>
  <c r="E27" i="1" s="1"/>
  <c r="D26" i="1"/>
  <c r="E26" i="1" s="1"/>
  <c r="E30" i="1" s="1"/>
  <c r="D28" i="1"/>
  <c r="E28" i="1" s="1"/>
  <c r="E22" i="1"/>
  <c r="E21" i="1"/>
  <c r="H6" i="1"/>
  <c r="H7" i="1"/>
  <c r="H8" i="1"/>
  <c r="H9" i="1"/>
  <c r="H10" i="1"/>
  <c r="H11" i="1"/>
  <c r="H12" i="1"/>
  <c r="H13" i="1"/>
  <c r="H14" i="1"/>
  <c r="H15" i="1"/>
  <c r="H16" i="1"/>
  <c r="H5" i="1"/>
  <c r="I16" i="1" s="1"/>
  <c r="I10" i="1" l="1"/>
  <c r="E31" i="1"/>
  <c r="E32" i="1"/>
</calcChain>
</file>

<file path=xl/sharedStrings.xml><?xml version="1.0" encoding="utf-8"?>
<sst xmlns="http://schemas.openxmlformats.org/spreadsheetml/2006/main" count="52" uniqueCount="36">
  <si>
    <t>No LP</t>
  </si>
  <si>
    <t>Nom</t>
  </si>
  <si>
    <t>Nbre</t>
  </si>
  <si>
    <t>vis penture 6*80</t>
  </si>
  <si>
    <t>latte dos intérieur</t>
  </si>
  <si>
    <t>45x120</t>
  </si>
  <si>
    <t>latte dos extérieur</t>
  </si>
  <si>
    <t>pied avant</t>
  </si>
  <si>
    <t>support accoudoir</t>
  </si>
  <si>
    <t>bandeau</t>
  </si>
  <si>
    <t>45x220</t>
  </si>
  <si>
    <t>pied arrière</t>
  </si>
  <si>
    <t>latte intérieure assise</t>
  </si>
  <si>
    <t>latte assise</t>
  </si>
  <si>
    <t>latte extérieure assise</t>
  </si>
  <si>
    <t>couple inférieur</t>
  </si>
  <si>
    <t>couple supérieur</t>
  </si>
  <si>
    <t>accoudoir</t>
  </si>
  <si>
    <t>section</t>
  </si>
  <si>
    <t>section brute</t>
  </si>
  <si>
    <t>vis penture</t>
  </si>
  <si>
    <t>Larg.réel. [mm]</t>
  </si>
  <si>
    <t>Haut.réel.  [mm]</t>
  </si>
  <si>
    <t>Long.réel. [mm]</t>
  </si>
  <si>
    <t>Long. Cumulée</t>
  </si>
  <si>
    <t>prix U.
[€/ barre]</t>
  </si>
  <si>
    <t>Prix</t>
  </si>
  <si>
    <t>vis parquet</t>
  </si>
  <si>
    <t>Quincaillerie</t>
  </si>
  <si>
    <t>prix U
[€/vis]</t>
  </si>
  <si>
    <t>vis penture 6*45</t>
  </si>
  <si>
    <t>vis parquet 3,5*50</t>
  </si>
  <si>
    <t>TOTAL HT</t>
  </si>
  <si>
    <t>TVA</t>
  </si>
  <si>
    <t>TOTAL TTC</t>
  </si>
  <si>
    <t>Optimisation barre Douglas 6,00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</si>
</sst>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indent="1"/>
    </xf>
    <xf numFmtId="0" fontId="0" fillId="0" borderId="10" xfId="0" applyBorder="1" applyAlignment="1">
      <alignment horizontal="left" vertical="center" indent="1"/>
    </xf>
    <xf numFmtId="0" fontId="0" fillId="33" borderId="10" xfId="0" applyFill="1" applyBorder="1" applyAlignment="1">
      <alignment horizontal="center" vertical="center"/>
    </xf>
    <xf numFmtId="0" fontId="0" fillId="33" borderId="10" xfId="0" applyFill="1" applyBorder="1" applyAlignment="1">
      <alignment horizontal="left" vertical="center" indent="1"/>
    </xf>
    <xf numFmtId="0" fontId="0" fillId="33" borderId="10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left" vertical="center" indent="1"/>
    </xf>
    <xf numFmtId="0" fontId="0" fillId="34" borderId="10" xfId="0" applyFill="1" applyBorder="1" applyAlignment="1">
      <alignment horizontal="center" vertical="center"/>
    </xf>
    <xf numFmtId="0" fontId="0" fillId="34" borderId="10" xfId="0" applyFill="1" applyBorder="1" applyAlignment="1">
      <alignment horizontal="left" vertical="center" indent="1"/>
    </xf>
    <xf numFmtId="0" fontId="0" fillId="35" borderId="10" xfId="0" applyFill="1" applyBorder="1" applyAlignment="1">
      <alignment horizontal="center" vertical="center"/>
    </xf>
    <xf numFmtId="0" fontId="0" fillId="35" borderId="10" xfId="0" applyFill="1" applyBorder="1" applyAlignment="1">
      <alignment horizontal="left" vertical="center" indent="1"/>
    </xf>
    <xf numFmtId="0" fontId="0" fillId="36" borderId="10" xfId="0" applyFill="1" applyBorder="1" applyAlignment="1">
      <alignment horizontal="center" vertical="center"/>
    </xf>
    <xf numFmtId="0" fontId="0" fillId="36" borderId="10" xfId="0" applyFill="1" applyBorder="1" applyAlignment="1">
      <alignment horizontal="left" vertical="center" indent="1"/>
    </xf>
    <xf numFmtId="0" fontId="0" fillId="0" borderId="10" xfId="0" applyBorder="1" applyAlignment="1">
      <alignment horizontal="left" vertical="center" wrapText="1" indent="1"/>
    </xf>
    <xf numFmtId="164" fontId="0" fillId="34" borderId="10" xfId="0" applyNumberFormat="1" applyFill="1" applyBorder="1" applyAlignment="1">
      <alignment horizontal="center" vertical="center"/>
    </xf>
    <xf numFmtId="164" fontId="0" fillId="36" borderId="10" xfId="0" applyNumberFormat="1" applyFill="1" applyBorder="1" applyAlignment="1">
      <alignment horizontal="center" vertical="center"/>
    </xf>
    <xf numFmtId="164" fontId="0" fillId="0" borderId="10" xfId="0" applyNumberFormat="1" applyFill="1" applyBorder="1" applyAlignment="1">
      <alignment horizontal="left" vertical="center" indent="1"/>
    </xf>
    <xf numFmtId="0" fontId="13" fillId="37" borderId="10" xfId="0" applyFont="1" applyFill="1" applyBorder="1" applyAlignment="1">
      <alignment horizontal="left" vertical="center" indent="1"/>
    </xf>
    <xf numFmtId="164" fontId="13" fillId="37" borderId="10" xfId="0" applyNumberFormat="1" applyFont="1" applyFill="1" applyBorder="1" applyAlignment="1">
      <alignment horizontal="left" vertical="center" indent="1"/>
    </xf>
    <xf numFmtId="0" fontId="18" fillId="0" borderId="10" xfId="0" applyFont="1" applyBorder="1" applyAlignment="1">
      <alignment horizontal="left" vertical="center" indent="1"/>
    </xf>
    <xf numFmtId="164" fontId="18" fillId="0" borderId="10" xfId="0" applyNumberFormat="1" applyFont="1" applyBorder="1" applyAlignment="1">
      <alignment horizontal="left" vertical="center" indent="1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35" borderId="10" xfId="0" applyFill="1" applyBorder="1" applyAlignment="1">
      <alignment horizontal="center" vertic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workbookViewId="0">
      <selection activeCell="H35" sqref="H35"/>
    </sheetView>
  </sheetViews>
  <sheetFormatPr baseColWidth="10" defaultColWidth="11.44140625" defaultRowHeight="14.4" x14ac:dyDescent="0.3"/>
  <cols>
    <col min="1" max="1" width="6.88671875" style="1" customWidth="1"/>
    <col min="2" max="2" width="22.5546875" style="2" customWidth="1"/>
    <col min="3" max="3" width="11.44140625" style="2"/>
    <col min="4" max="4" width="11.44140625" style="2" customWidth="1"/>
    <col min="5" max="7" width="10.44140625" style="2" customWidth="1"/>
    <col min="8" max="16384" width="11.44140625" style="1"/>
  </cols>
  <sheetData>
    <row r="1" spans="1:9" ht="28.8" x14ac:dyDescent="0.3">
      <c r="A1" s="4" t="s">
        <v>0</v>
      </c>
      <c r="B1" s="5" t="s">
        <v>1</v>
      </c>
      <c r="C1" s="5" t="s">
        <v>2</v>
      </c>
      <c r="D1" s="6" t="s">
        <v>21</v>
      </c>
      <c r="E1" s="6" t="s">
        <v>22</v>
      </c>
      <c r="F1" s="6" t="s">
        <v>23</v>
      </c>
      <c r="G1" s="6" t="s">
        <v>19</v>
      </c>
      <c r="H1" s="6" t="s">
        <v>24</v>
      </c>
    </row>
    <row r="2" spans="1:9" x14ac:dyDescent="0.3">
      <c r="A2" s="10">
        <v>1</v>
      </c>
      <c r="B2" s="11" t="s">
        <v>20</v>
      </c>
      <c r="C2" s="11">
        <v>12</v>
      </c>
      <c r="D2" s="11">
        <v>6</v>
      </c>
      <c r="E2" s="11"/>
      <c r="F2" s="11">
        <v>80</v>
      </c>
      <c r="G2" s="11"/>
      <c r="H2" s="10"/>
    </row>
    <row r="3" spans="1:9" x14ac:dyDescent="0.3">
      <c r="A3" s="10">
        <v>2</v>
      </c>
      <c r="B3" s="11" t="s">
        <v>20</v>
      </c>
      <c r="C3" s="11">
        <v>16</v>
      </c>
      <c r="D3" s="11">
        <v>6</v>
      </c>
      <c r="E3" s="11"/>
      <c r="F3" s="11">
        <v>45</v>
      </c>
      <c r="G3" s="11"/>
      <c r="H3" s="10"/>
    </row>
    <row r="4" spans="1:9" x14ac:dyDescent="0.3">
      <c r="A4" s="10">
        <v>3</v>
      </c>
      <c r="B4" s="11" t="s">
        <v>27</v>
      </c>
      <c r="C4" s="11">
        <v>40</v>
      </c>
      <c r="D4" s="11">
        <v>3.5</v>
      </c>
      <c r="E4" s="11"/>
      <c r="F4" s="11">
        <v>50</v>
      </c>
      <c r="G4" s="11"/>
      <c r="H4" s="10"/>
    </row>
    <row r="5" spans="1:9" x14ac:dyDescent="0.3">
      <c r="A5" s="8">
        <v>6</v>
      </c>
      <c r="B5" s="9" t="s">
        <v>4</v>
      </c>
      <c r="C5" s="9">
        <v>3</v>
      </c>
      <c r="D5" s="9">
        <v>20</v>
      </c>
      <c r="E5" s="9">
        <v>90</v>
      </c>
      <c r="F5" s="9">
        <v>678</v>
      </c>
      <c r="G5" s="9" t="s">
        <v>5</v>
      </c>
      <c r="H5" s="8">
        <f>C5*F5</f>
        <v>2034</v>
      </c>
    </row>
    <row r="6" spans="1:9" x14ac:dyDescent="0.3">
      <c r="A6" s="8">
        <v>7</v>
      </c>
      <c r="B6" s="9" t="s">
        <v>6</v>
      </c>
      <c r="C6" s="9">
        <v>2</v>
      </c>
      <c r="D6" s="9">
        <v>20</v>
      </c>
      <c r="E6" s="9">
        <v>120</v>
      </c>
      <c r="F6" s="9">
        <v>678</v>
      </c>
      <c r="G6" s="9" t="s">
        <v>5</v>
      </c>
      <c r="H6" s="8">
        <f t="shared" ref="H6:H16" si="0">C6*F6</f>
        <v>1356</v>
      </c>
    </row>
    <row r="7" spans="1:9" x14ac:dyDescent="0.3">
      <c r="A7" s="8">
        <v>9</v>
      </c>
      <c r="B7" s="9" t="s">
        <v>7</v>
      </c>
      <c r="C7" s="9">
        <v>2</v>
      </c>
      <c r="D7" s="9">
        <v>30</v>
      </c>
      <c r="E7" s="9">
        <v>110</v>
      </c>
      <c r="F7" s="9">
        <v>520</v>
      </c>
      <c r="G7" s="9" t="s">
        <v>5</v>
      </c>
      <c r="H7" s="8">
        <f t="shared" si="0"/>
        <v>1040</v>
      </c>
    </row>
    <row r="8" spans="1:9" x14ac:dyDescent="0.3">
      <c r="A8" s="8">
        <v>10</v>
      </c>
      <c r="B8" s="9" t="s">
        <v>8</v>
      </c>
      <c r="C8" s="9">
        <v>2</v>
      </c>
      <c r="D8" s="9">
        <v>30</v>
      </c>
      <c r="E8" s="9">
        <v>110</v>
      </c>
      <c r="F8" s="9">
        <v>703</v>
      </c>
      <c r="G8" s="9" t="s">
        <v>5</v>
      </c>
      <c r="H8" s="8">
        <f t="shared" si="0"/>
        <v>1406</v>
      </c>
    </row>
    <row r="9" spans="1:9" x14ac:dyDescent="0.3">
      <c r="A9" s="12">
        <v>11</v>
      </c>
      <c r="B9" s="13" t="s">
        <v>9</v>
      </c>
      <c r="C9" s="13">
        <v>1</v>
      </c>
      <c r="D9" s="13">
        <v>30</v>
      </c>
      <c r="E9" s="13">
        <v>140</v>
      </c>
      <c r="F9" s="13">
        <v>530</v>
      </c>
      <c r="G9" s="13" t="s">
        <v>10</v>
      </c>
      <c r="H9" s="12">
        <f t="shared" si="0"/>
        <v>530</v>
      </c>
    </row>
    <row r="10" spans="1:9" x14ac:dyDescent="0.3">
      <c r="A10" s="12">
        <v>12</v>
      </c>
      <c r="B10" s="13" t="s">
        <v>11</v>
      </c>
      <c r="C10" s="13">
        <v>2</v>
      </c>
      <c r="D10" s="13">
        <v>30</v>
      </c>
      <c r="E10" s="13">
        <v>200</v>
      </c>
      <c r="F10" s="13">
        <v>740</v>
      </c>
      <c r="G10" s="13" t="s">
        <v>10</v>
      </c>
      <c r="H10" s="12">
        <f t="shared" si="0"/>
        <v>1480</v>
      </c>
      <c r="I10" s="12">
        <f>SUM(H9:H10)</f>
        <v>2010</v>
      </c>
    </row>
    <row r="11" spans="1:9" x14ac:dyDescent="0.3">
      <c r="A11" s="8">
        <v>13</v>
      </c>
      <c r="B11" s="9" t="s">
        <v>12</v>
      </c>
      <c r="C11" s="9">
        <v>1</v>
      </c>
      <c r="D11" s="9">
        <v>20</v>
      </c>
      <c r="E11" s="9">
        <v>80</v>
      </c>
      <c r="F11" s="9">
        <v>530</v>
      </c>
      <c r="G11" s="9" t="s">
        <v>5</v>
      </c>
      <c r="H11" s="8">
        <f t="shared" si="0"/>
        <v>530</v>
      </c>
    </row>
    <row r="12" spans="1:9" x14ac:dyDescent="0.3">
      <c r="A12" s="8">
        <v>14</v>
      </c>
      <c r="B12" s="9" t="s">
        <v>13</v>
      </c>
      <c r="C12" s="9">
        <v>3</v>
      </c>
      <c r="D12" s="9">
        <v>20</v>
      </c>
      <c r="E12" s="9">
        <v>80</v>
      </c>
      <c r="F12" s="9">
        <v>530</v>
      </c>
      <c r="G12" s="9" t="s">
        <v>5</v>
      </c>
      <c r="H12" s="8">
        <f t="shared" si="0"/>
        <v>1590</v>
      </c>
    </row>
    <row r="13" spans="1:9" x14ac:dyDescent="0.3">
      <c r="A13" s="8">
        <v>15</v>
      </c>
      <c r="B13" s="9" t="s">
        <v>14</v>
      </c>
      <c r="C13" s="9">
        <v>1</v>
      </c>
      <c r="D13" s="9">
        <v>20</v>
      </c>
      <c r="E13" s="9">
        <v>110</v>
      </c>
      <c r="F13" s="9">
        <v>530</v>
      </c>
      <c r="G13" s="9" t="s">
        <v>5</v>
      </c>
      <c r="H13" s="8">
        <f t="shared" si="0"/>
        <v>530</v>
      </c>
    </row>
    <row r="14" spans="1:9" x14ac:dyDescent="0.3">
      <c r="A14" s="8">
        <v>16</v>
      </c>
      <c r="B14" s="9" t="s">
        <v>15</v>
      </c>
      <c r="C14" s="9">
        <v>1</v>
      </c>
      <c r="D14" s="9">
        <v>30</v>
      </c>
      <c r="E14" s="9">
        <v>110</v>
      </c>
      <c r="F14" s="9">
        <v>470</v>
      </c>
      <c r="G14" s="9" t="s">
        <v>5</v>
      </c>
      <c r="H14" s="8">
        <f t="shared" si="0"/>
        <v>470</v>
      </c>
    </row>
    <row r="15" spans="1:9" x14ac:dyDescent="0.3">
      <c r="A15" s="8">
        <v>17</v>
      </c>
      <c r="B15" s="9" t="s">
        <v>16</v>
      </c>
      <c r="C15" s="9">
        <v>1</v>
      </c>
      <c r="D15" s="9">
        <v>30</v>
      </c>
      <c r="E15" s="9">
        <v>110</v>
      </c>
      <c r="F15" s="9">
        <v>590</v>
      </c>
      <c r="G15" s="9" t="s">
        <v>5</v>
      </c>
      <c r="H15" s="8">
        <f t="shared" si="0"/>
        <v>590</v>
      </c>
    </row>
    <row r="16" spans="1:9" x14ac:dyDescent="0.3">
      <c r="A16" s="8">
        <v>18</v>
      </c>
      <c r="B16" s="9" t="s">
        <v>17</v>
      </c>
      <c r="C16" s="9">
        <v>2</v>
      </c>
      <c r="D16" s="9">
        <v>30</v>
      </c>
      <c r="E16" s="9">
        <v>110</v>
      </c>
      <c r="F16" s="9">
        <v>753</v>
      </c>
      <c r="G16" s="9" t="s">
        <v>5</v>
      </c>
      <c r="H16" s="8">
        <f t="shared" si="0"/>
        <v>1506</v>
      </c>
      <c r="I16" s="8">
        <f>SUM(H5:H8,H11:H16)</f>
        <v>11052</v>
      </c>
    </row>
    <row r="19" spans="2:8" x14ac:dyDescent="0.3">
      <c r="B19" s="22" t="s">
        <v>35</v>
      </c>
      <c r="C19" s="23"/>
      <c r="D19" s="23"/>
      <c r="E19" s="24"/>
    </row>
    <row r="20" spans="2:8" ht="33.75" customHeight="1" x14ac:dyDescent="0.3">
      <c r="B20" s="3" t="s">
        <v>2</v>
      </c>
      <c r="C20" s="3" t="s">
        <v>18</v>
      </c>
      <c r="D20" s="14" t="s">
        <v>25</v>
      </c>
      <c r="E20" s="3" t="s">
        <v>26</v>
      </c>
    </row>
    <row r="21" spans="2:8" x14ac:dyDescent="0.3">
      <c r="B21" s="9">
        <v>3</v>
      </c>
      <c r="C21" s="9" t="s">
        <v>5</v>
      </c>
      <c r="D21" s="15">
        <v>13.57</v>
      </c>
      <c r="E21" s="15">
        <f>D21*B21</f>
        <v>40.71</v>
      </c>
    </row>
    <row r="22" spans="2:8" x14ac:dyDescent="0.3">
      <c r="B22" s="13">
        <v>0.5</v>
      </c>
      <c r="C22" s="13" t="s">
        <v>10</v>
      </c>
      <c r="D22" s="16">
        <v>24.89</v>
      </c>
      <c r="E22" s="16">
        <f>D22*B22</f>
        <v>12.445</v>
      </c>
    </row>
    <row r="24" spans="2:8" x14ac:dyDescent="0.3">
      <c r="B24" s="25" t="s">
        <v>28</v>
      </c>
      <c r="C24" s="25"/>
      <c r="D24" s="25"/>
      <c r="E24" s="25"/>
    </row>
    <row r="25" spans="2:8" ht="28.8" x14ac:dyDescent="0.3">
      <c r="B25" s="3"/>
      <c r="C25" s="3" t="s">
        <v>2</v>
      </c>
      <c r="D25" s="14" t="s">
        <v>29</v>
      </c>
      <c r="E25" s="3" t="s">
        <v>26</v>
      </c>
    </row>
    <row r="26" spans="2:8" x14ac:dyDescent="0.3">
      <c r="B26" s="7" t="s">
        <v>3</v>
      </c>
      <c r="C26" s="7">
        <v>12</v>
      </c>
      <c r="D26" s="17">
        <f>18.05/100</f>
        <v>0.18049999999999999</v>
      </c>
      <c r="E26" s="17">
        <f>D26*C26</f>
        <v>2.1659999999999999</v>
      </c>
    </row>
    <row r="27" spans="2:8" x14ac:dyDescent="0.3">
      <c r="B27" s="7" t="s">
        <v>30</v>
      </c>
      <c r="C27" s="7">
        <v>16</v>
      </c>
      <c r="D27" s="17">
        <f>16.83/200</f>
        <v>8.4149999999999989E-2</v>
      </c>
      <c r="E27" s="17">
        <f t="shared" ref="E27:E28" si="1">D27*C27</f>
        <v>1.3463999999999998</v>
      </c>
    </row>
    <row r="28" spans="2:8" x14ac:dyDescent="0.3">
      <c r="B28" s="7" t="s">
        <v>31</v>
      </c>
      <c r="C28" s="7">
        <v>40</v>
      </c>
      <c r="D28" s="17">
        <f>20.44/500</f>
        <v>4.088E-2</v>
      </c>
      <c r="E28" s="17">
        <f t="shared" si="1"/>
        <v>1.6352</v>
      </c>
      <c r="H28" s="2"/>
    </row>
    <row r="29" spans="2:8" x14ac:dyDescent="0.3">
      <c r="H29" s="2"/>
    </row>
    <row r="30" spans="2:8" x14ac:dyDescent="0.3">
      <c r="D30" s="18" t="s">
        <v>32</v>
      </c>
      <c r="E30" s="19">
        <f>SUM(E21:E22,E26:E28)</f>
        <v>58.302599999999998</v>
      </c>
    </row>
    <row r="31" spans="2:8" x14ac:dyDescent="0.3">
      <c r="D31" s="20" t="s">
        <v>33</v>
      </c>
      <c r="E31" s="21">
        <f>E30*0.2</f>
        <v>11.66052</v>
      </c>
    </row>
    <row r="32" spans="2:8" x14ac:dyDescent="0.3">
      <c r="D32" s="18" t="s">
        <v>34</v>
      </c>
      <c r="E32" s="19">
        <f>E30*1.2</f>
        <v>69.963119999999989</v>
      </c>
    </row>
  </sheetData>
  <mergeCells count="2">
    <mergeCell ref="B19:E19"/>
    <mergeCell ref="B24:E24"/>
  </mergeCells>
  <pageMargins left="0.70866141732283472" right="0.70866141732283472" top="0.74803149606299213" bottom="0.74803149606299213" header="0.31496062992125984" footer="0.31496062992125984"/>
  <pageSetup paperSize="9" scale="13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fauteuil_A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MOREL Simon</dc:creator>
  <cp:lastModifiedBy>dj_sp4m</cp:lastModifiedBy>
  <cp:lastPrinted>2018-01-15T12:06:02Z</cp:lastPrinted>
  <dcterms:created xsi:type="dcterms:W3CDTF">2018-01-15T11:58:26Z</dcterms:created>
  <dcterms:modified xsi:type="dcterms:W3CDTF">2019-09-22T11:44:55Z</dcterms:modified>
</cp:coreProperties>
</file>