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5" yWindow="3029" windowWidth="14808" windowHeight="8015"/>
  </bookViews>
  <sheets>
    <sheet name="Feuil1" sheetId="1" r:id="rId1"/>
  </sheets>
  <calcPr calcId="152511"/>
</workbook>
</file>

<file path=xl/calcChain.xml><?xml version="1.0" encoding="utf-8"?>
<calcChain xmlns="http://schemas.openxmlformats.org/spreadsheetml/2006/main">
  <c r="O6" i="1" l="1"/>
  <c r="O16" i="1"/>
  <c r="O17" i="1"/>
  <c r="O18" i="1"/>
  <c r="O19" i="1"/>
  <c r="O20" i="1"/>
  <c r="O21" i="1" s="1"/>
  <c r="O23" i="1" s="1"/>
  <c r="O22" i="1" s="1"/>
  <c r="O15" i="1"/>
  <c r="I6" i="1"/>
  <c r="M6" i="1" s="1"/>
  <c r="M13" i="1" l="1"/>
  <c r="O13" i="1" s="1"/>
  <c r="M10" i="1"/>
  <c r="O10" i="1" s="1"/>
  <c r="M11" i="1"/>
  <c r="O11" i="1" s="1"/>
  <c r="M9" i="1"/>
  <c r="O9" i="1" s="1"/>
  <c r="M8" i="1"/>
  <c r="O8" i="1" s="1"/>
  <c r="I7" i="1"/>
  <c r="M7" i="1" s="1"/>
  <c r="O7" i="1" s="1"/>
  <c r="I12" i="1"/>
  <c r="M12" i="1" s="1"/>
  <c r="O12" i="1" s="1"/>
</calcChain>
</file>

<file path=xl/sharedStrings.xml><?xml version="1.0" encoding="utf-8"?>
<sst xmlns="http://schemas.openxmlformats.org/spreadsheetml/2006/main" count="44" uniqueCount="41">
  <si>
    <t>Désignation</t>
  </si>
  <si>
    <t>FICHE DE DEBIT</t>
  </si>
  <si>
    <t>NOM :</t>
  </si>
  <si>
    <t>N°</t>
  </si>
  <si>
    <t>longueur
réelle [m]</t>
  </si>
  <si>
    <t>Volume [m3]
Longueur [mL]</t>
  </si>
  <si>
    <t>poteau long</t>
  </si>
  <si>
    <t>poteau court</t>
  </si>
  <si>
    <t>contrefiche</t>
  </si>
  <si>
    <t>arbalétrier</t>
  </si>
  <si>
    <t>chevron</t>
  </si>
  <si>
    <t>diagonale</t>
  </si>
  <si>
    <t>panne</t>
  </si>
  <si>
    <t>étrésillon</t>
  </si>
  <si>
    <t>ép.</t>
  </si>
  <si>
    <t>larg.</t>
  </si>
  <si>
    <t>Sect. finie [mm]</t>
  </si>
  <si>
    <t>Sect. brute [mm]</t>
  </si>
  <si>
    <t>Qu.
[U.]</t>
  </si>
  <si>
    <t>Nb de barre</t>
  </si>
  <si>
    <t>Long.
Barre [m]</t>
  </si>
  <si>
    <t>Bois contrecollé</t>
  </si>
  <si>
    <t>KVH épicéa abouté</t>
  </si>
  <si>
    <t>Quincaillerie</t>
  </si>
  <si>
    <t>boulon M12*180</t>
  </si>
  <si>
    <t>boulon M12*120</t>
  </si>
  <si>
    <t>rondelle 13/35</t>
  </si>
  <si>
    <t>écrou M12</t>
  </si>
  <si>
    <t>Coût HT [€]</t>
  </si>
  <si>
    <t>TOTAL HT</t>
  </si>
  <si>
    <t>PU</t>
  </si>
  <si>
    <t>Pied de poteau (PPSR320)</t>
  </si>
  <si>
    <t>long.débit[m]</t>
  </si>
  <si>
    <t>DATE : 15/01/2015</t>
  </si>
  <si>
    <t>CHANTIER : MEAR</t>
  </si>
  <si>
    <t>ESSENCE : EPICEA</t>
  </si>
  <si>
    <t>TOTAL TTC</t>
  </si>
  <si>
    <t>TVA 20 %</t>
  </si>
  <si>
    <t>5 Kg pointe 70</t>
  </si>
  <si>
    <t>Bois massif [mL]</t>
  </si>
  <si>
    <r>
      <t xml:space="preserve">Prix HT au m3
</t>
    </r>
    <r>
      <rPr>
        <b/>
        <sz val="8"/>
        <color theme="1"/>
        <rFont val="Microsoft New Tai Lue"/>
        <family val="2"/>
      </rPr>
      <t>(Prix HT au mL)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</si>
</sst>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\ &quot;€&quot;"/>
  </numFmts>
  <fonts count="7" x14ac:knownFonts="1">
    <font>
      <sz val="11"/>
      <color theme="1"/>
      <name val="Calibri"/>
      <family val="2"/>
      <scheme val="minor"/>
    </font>
    <font>
      <sz val="14"/>
      <color theme="0"/>
      <name val="Microsoft New Tai Lue"/>
      <family val="2"/>
    </font>
    <font>
      <sz val="9"/>
      <color theme="1"/>
      <name val="Microsoft New Tai Lue"/>
      <family val="2"/>
    </font>
    <font>
      <sz val="10"/>
      <color theme="1"/>
      <name val="Microsoft New Tai Lue"/>
      <family val="2"/>
    </font>
    <font>
      <sz val="11"/>
      <color theme="1"/>
      <name val="Microsoft New Tai Lue"/>
      <family val="2"/>
    </font>
    <font>
      <b/>
      <sz val="10"/>
      <color theme="1"/>
      <name val="Microsoft New Tai Lue"/>
      <family val="2"/>
    </font>
    <font>
      <b/>
      <sz val="8"/>
      <color theme="1"/>
      <name val="Microsoft New Tai Lue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Dashed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Dashed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medium">
        <color indexed="64"/>
      </diagonal>
    </border>
    <border diagonalUp="1">
      <left/>
      <right/>
      <top style="medium">
        <color indexed="64"/>
      </top>
      <bottom/>
      <diagonal style="medium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medium">
        <color indexed="64"/>
      </diagonal>
    </border>
    <border diagonalUp="1">
      <left style="medium">
        <color indexed="64"/>
      </left>
      <right/>
      <top/>
      <bottom/>
      <diagonal style="medium">
        <color indexed="64"/>
      </diagonal>
    </border>
    <border diagonalUp="1">
      <left/>
      <right/>
      <top/>
      <bottom/>
      <diagonal style="medium">
        <color indexed="64"/>
      </diagonal>
    </border>
    <border diagonalUp="1">
      <left/>
      <right style="medium">
        <color indexed="64"/>
      </right>
      <top/>
      <bottom/>
      <diagonal style="medium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medium">
        <color indexed="64"/>
      </diagonal>
    </border>
    <border diagonalUp="1">
      <left/>
      <right/>
      <top/>
      <bottom style="medium">
        <color indexed="64"/>
      </bottom>
      <diagonal style="medium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medium">
        <color indexed="64"/>
      </diagonal>
    </border>
    <border>
      <left style="medium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Dashed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0" xfId="0" applyFont="1"/>
    <xf numFmtId="0" fontId="2" fillId="0" borderId="2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2" fontId="2" fillId="0" borderId="21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3" borderId="1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2" fillId="7" borderId="16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4" fillId="0" borderId="45" xfId="0" applyFont="1" applyBorder="1" applyAlignment="1">
      <alignment horizontal="center" vertical="center"/>
    </xf>
    <xf numFmtId="0" fontId="4" fillId="6" borderId="47" xfId="0" applyFont="1" applyFill="1" applyBorder="1" applyAlignment="1">
      <alignment horizontal="center" vertical="center"/>
    </xf>
    <xf numFmtId="0" fontId="4" fillId="6" borderId="48" xfId="0" applyFont="1" applyFill="1" applyBorder="1" applyAlignment="1">
      <alignment horizontal="center" vertical="center"/>
    </xf>
    <xf numFmtId="0" fontId="4" fillId="6" borderId="49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5" fontId="4" fillId="0" borderId="20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46" xfId="0" applyFont="1" applyBorder="1" applyAlignment="1">
      <alignment horizontal="center" vertical="center"/>
    </xf>
    <xf numFmtId="0" fontId="4" fillId="6" borderId="50" xfId="0" applyFont="1" applyFill="1" applyBorder="1" applyAlignment="1">
      <alignment horizontal="center" vertical="center"/>
    </xf>
    <xf numFmtId="0" fontId="4" fillId="6" borderId="51" xfId="0" applyFont="1" applyFill="1" applyBorder="1" applyAlignment="1">
      <alignment horizontal="center" vertical="center"/>
    </xf>
    <xf numFmtId="0" fontId="4" fillId="6" borderId="52" xfId="0" applyFont="1" applyFill="1" applyBorder="1" applyAlignment="1">
      <alignment horizontal="center" vertical="center"/>
    </xf>
    <xf numFmtId="0" fontId="4" fillId="6" borderId="53" xfId="0" applyFont="1" applyFill="1" applyBorder="1" applyAlignment="1">
      <alignment horizontal="center" vertical="center"/>
    </xf>
    <xf numFmtId="0" fontId="4" fillId="6" borderId="54" xfId="0" applyFont="1" applyFill="1" applyBorder="1" applyAlignment="1">
      <alignment horizontal="center" vertical="center"/>
    </xf>
    <xf numFmtId="0" fontId="4" fillId="6" borderId="5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2" fontId="2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0" fontId="3" fillId="0" borderId="13" xfId="0" applyFont="1" applyBorder="1" applyAlignment="1">
      <alignment horizontal="left" vertical="center" indent="1"/>
    </xf>
    <xf numFmtId="0" fontId="3" fillId="0" borderId="22" xfId="0" applyFont="1" applyBorder="1" applyAlignment="1">
      <alignment horizontal="left" vertical="center" indent="1"/>
    </xf>
    <xf numFmtId="0" fontId="3" fillId="0" borderId="27" xfId="0" applyFont="1" applyBorder="1" applyAlignment="1">
      <alignment horizontal="left" vertical="center" indent="1"/>
    </xf>
    <xf numFmtId="0" fontId="3" fillId="0" borderId="28" xfId="0" applyFont="1" applyBorder="1" applyAlignment="1">
      <alignment horizontal="left" vertical="center" indent="1"/>
    </xf>
    <xf numFmtId="0" fontId="3" fillId="0" borderId="29" xfId="0" applyFont="1" applyBorder="1" applyAlignment="1">
      <alignment horizontal="left" vertical="center" inden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165" fontId="3" fillId="0" borderId="16" xfId="0" applyNumberFormat="1" applyFont="1" applyBorder="1" applyAlignment="1">
      <alignment vertical="center"/>
    </xf>
    <xf numFmtId="0" fontId="3" fillId="0" borderId="16" xfId="0" applyFont="1" applyBorder="1" applyAlignment="1">
      <alignment horizontal="right" vertical="center"/>
    </xf>
    <xf numFmtId="0" fontId="5" fillId="0" borderId="16" xfId="0" applyFont="1" applyBorder="1" applyAlignment="1">
      <alignment horizontal="right"/>
    </xf>
    <xf numFmtId="165" fontId="5" fillId="0" borderId="16" xfId="0" applyNumberFormat="1" applyFont="1" applyBorder="1"/>
    <xf numFmtId="0" fontId="2" fillId="7" borderId="16" xfId="0" applyFont="1" applyFill="1" applyBorder="1" applyAlignment="1">
      <alignment vertical="center"/>
    </xf>
    <xf numFmtId="0" fontId="3" fillId="7" borderId="35" xfId="0" applyFont="1" applyFill="1" applyBorder="1" applyAlignment="1">
      <alignment horizontal="center" vertical="center"/>
    </xf>
    <xf numFmtId="0" fontId="3" fillId="7" borderId="34" xfId="0" applyFont="1" applyFill="1" applyBorder="1" applyAlignment="1">
      <alignment horizontal="center" vertical="center"/>
    </xf>
    <xf numFmtId="0" fontId="3" fillId="7" borderId="36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164" fontId="3" fillId="3" borderId="12" xfId="0" applyNumberFormat="1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2" fontId="5" fillId="3" borderId="11" xfId="0" applyNumberFormat="1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3" fillId="3" borderId="25" xfId="0" applyNumberFormat="1" applyFont="1" applyFill="1" applyBorder="1" applyAlignment="1">
      <alignment horizontal="center" vertical="center"/>
    </xf>
    <xf numFmtId="164" fontId="3" fillId="3" borderId="14" xfId="0" applyNumberFormat="1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165" fontId="3" fillId="3" borderId="11" xfId="0" applyNumberFormat="1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2" fontId="3" fillId="3" borderId="26" xfId="0" applyNumberFormat="1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4" fontId="3" fillId="4" borderId="4" xfId="0" applyNumberFormat="1" applyFont="1" applyFill="1" applyBorder="1" applyAlignment="1">
      <alignment horizontal="center" vertical="center"/>
    </xf>
    <xf numFmtId="2" fontId="5" fillId="4" borderId="11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2" fontId="3" fillId="4" borderId="26" xfId="0" applyNumberFormat="1" applyFont="1" applyFill="1" applyBorder="1" applyAlignment="1">
      <alignment horizontal="center" vertical="center"/>
    </xf>
    <xf numFmtId="164" fontId="3" fillId="4" borderId="3" xfId="0" applyNumberFormat="1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64" fontId="5" fillId="3" borderId="11" xfId="0" applyNumberFormat="1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164" fontId="3" fillId="5" borderId="4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2" fontId="5" fillId="5" borderId="11" xfId="0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2" fontId="3" fillId="5" borderId="26" xfId="0" applyNumberFormat="1" applyFont="1" applyFill="1" applyBorder="1" applyAlignment="1">
      <alignment horizontal="center" vertical="center"/>
    </xf>
    <xf numFmtId="164" fontId="3" fillId="5" borderId="3" xfId="0" applyNumberFormat="1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165" fontId="3" fillId="5" borderId="1" xfId="0" applyNumberFormat="1" applyFont="1" applyFill="1" applyBorder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44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164" fontId="3" fillId="4" borderId="33" xfId="0" applyNumberFormat="1" applyFont="1" applyFill="1" applyBorder="1" applyAlignment="1">
      <alignment horizontal="center" vertical="center"/>
    </xf>
    <xf numFmtId="2" fontId="5" fillId="4" borderId="20" xfId="0" applyNumberFormat="1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2" fontId="3" fillId="4" borderId="43" xfId="0" applyNumberFormat="1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164" fontId="3" fillId="4" borderId="44" xfId="0" applyNumberFormat="1" applyFont="1" applyFill="1" applyBorder="1" applyAlignment="1">
      <alignment horizontal="center" vertical="center"/>
    </xf>
    <xf numFmtId="0" fontId="3" fillId="4" borderId="43" xfId="0" applyFont="1" applyFill="1" applyBorder="1" applyAlignment="1">
      <alignment horizontal="center" vertical="center"/>
    </xf>
    <xf numFmtId="165" fontId="3" fillId="4" borderId="31" xfId="0" applyNumberFormat="1" applyFont="1" applyFill="1" applyBorder="1" applyAlignment="1">
      <alignment vertical="center"/>
    </xf>
    <xf numFmtId="0" fontId="3" fillId="7" borderId="38" xfId="0" applyFont="1" applyFill="1" applyBorder="1" applyAlignment="1">
      <alignment horizontal="center" vertical="center"/>
    </xf>
    <xf numFmtId="0" fontId="3" fillId="7" borderId="37" xfId="0" applyFont="1" applyFill="1" applyBorder="1" applyAlignment="1">
      <alignment horizontal="center" vertical="center"/>
    </xf>
    <xf numFmtId="0" fontId="2" fillId="4" borderId="58" xfId="0" applyFont="1" applyFill="1" applyBorder="1" applyAlignment="1">
      <alignment vertical="center"/>
    </xf>
    <xf numFmtId="0" fontId="2" fillId="3" borderId="59" xfId="0" applyFont="1" applyFill="1" applyBorder="1" applyAlignment="1">
      <alignment vertical="center"/>
    </xf>
    <xf numFmtId="0" fontId="3" fillId="7" borderId="57" xfId="0" applyFont="1" applyFill="1" applyBorder="1" applyAlignment="1">
      <alignment horizontal="center" vertical="center"/>
    </xf>
    <xf numFmtId="0" fontId="3" fillId="7" borderId="42" xfId="0" applyFont="1" applyFill="1" applyBorder="1" applyAlignment="1">
      <alignment horizontal="center" vertical="center"/>
    </xf>
    <xf numFmtId="0" fontId="2" fillId="5" borderId="58" xfId="0" applyFont="1" applyFill="1" applyBorder="1" applyAlignment="1">
      <alignment vertical="center"/>
    </xf>
    <xf numFmtId="0" fontId="2" fillId="7" borderId="39" xfId="0" applyFont="1" applyFill="1" applyBorder="1" applyAlignment="1">
      <alignment vertical="center"/>
    </xf>
    <xf numFmtId="0" fontId="2" fillId="7" borderId="15" xfId="0" applyFont="1" applyFill="1" applyBorder="1" applyAlignment="1">
      <alignment vertical="center"/>
    </xf>
    <xf numFmtId="0" fontId="2" fillId="7" borderId="34" xfId="0" applyFont="1" applyFill="1" applyBorder="1" applyAlignment="1">
      <alignment vertical="center"/>
    </xf>
    <xf numFmtId="0" fontId="2" fillId="7" borderId="56" xfId="0" applyFont="1" applyFill="1" applyBorder="1" applyAlignment="1">
      <alignment vertical="center"/>
    </xf>
    <xf numFmtId="0" fontId="5" fillId="7" borderId="41" xfId="0" applyFont="1" applyFill="1" applyBorder="1" applyAlignment="1">
      <alignment horizontal="center" vertical="center"/>
    </xf>
    <xf numFmtId="0" fontId="5" fillId="7" borderId="3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workbookViewId="0">
      <selection activeCell="T13" sqref="T13:U13"/>
    </sheetView>
  </sheetViews>
  <sheetFormatPr baseColWidth="10" defaultColWidth="9" defaultRowHeight="12.9" x14ac:dyDescent="0.3"/>
  <cols>
    <col min="1" max="1" width="3.5" style="47" customWidth="1"/>
    <col min="2" max="2" width="22.375" style="48" customWidth="1"/>
    <col min="3" max="3" width="5.25" style="47" customWidth="1"/>
    <col min="4" max="5" width="7.25" style="4" customWidth="1"/>
    <col min="6" max="6" width="9.625" style="4" customWidth="1"/>
    <col min="7" max="8" width="7.25" style="47" customWidth="1"/>
    <col min="9" max="9" width="9" style="4" customWidth="1"/>
    <col min="10" max="10" width="5.25" style="47" customWidth="1"/>
    <col min="11" max="11" width="8.375" style="49" customWidth="1"/>
    <col min="12" max="12" width="5.75" style="47" customWidth="1"/>
    <col min="13" max="13" width="13" style="50" customWidth="1"/>
    <col min="14" max="15" width="12.125" style="4" customWidth="1"/>
    <col min="16" max="17" width="13.75" style="4" customWidth="1"/>
    <col min="18" max="16384" width="9" style="4"/>
  </cols>
  <sheetData>
    <row r="1" spans="1:15" ht="24.45" customHeight="1" thickBot="1" x14ac:dyDescent="0.35">
      <c r="A1" s="1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 ht="17" customHeight="1" thickTop="1" thickBot="1" x14ac:dyDescent="0.35">
      <c r="A2" s="51" t="s">
        <v>33</v>
      </c>
      <c r="B2" s="52"/>
      <c r="C2" s="52"/>
      <c r="D2" s="52" t="s">
        <v>34</v>
      </c>
      <c r="E2" s="52"/>
      <c r="F2" s="52"/>
      <c r="G2" s="52" t="s">
        <v>35</v>
      </c>
      <c r="H2" s="52"/>
      <c r="I2" s="52"/>
      <c r="J2" s="52"/>
      <c r="K2" s="53" t="s">
        <v>2</v>
      </c>
      <c r="L2" s="54"/>
      <c r="M2" s="54"/>
      <c r="N2" s="54"/>
      <c r="O2" s="55"/>
    </row>
    <row r="3" spans="1:15" ht="15.8" customHeight="1" thickTop="1" thickBot="1" x14ac:dyDescent="0.35">
      <c r="A3" s="5" t="s">
        <v>3</v>
      </c>
      <c r="B3" s="6" t="s">
        <v>0</v>
      </c>
      <c r="C3" s="7" t="s">
        <v>18</v>
      </c>
      <c r="D3" s="8" t="s">
        <v>16</v>
      </c>
      <c r="E3" s="9"/>
      <c r="F3" s="10" t="s">
        <v>4</v>
      </c>
      <c r="G3" s="8" t="s">
        <v>17</v>
      </c>
      <c r="H3" s="9"/>
      <c r="I3" s="11" t="s">
        <v>32</v>
      </c>
      <c r="J3" s="7" t="s">
        <v>18</v>
      </c>
      <c r="K3" s="12" t="s">
        <v>20</v>
      </c>
      <c r="L3" s="13" t="s">
        <v>19</v>
      </c>
      <c r="M3" s="14" t="s">
        <v>5</v>
      </c>
      <c r="N3" s="15" t="s">
        <v>40</v>
      </c>
      <c r="O3" s="16" t="s">
        <v>28</v>
      </c>
    </row>
    <row r="4" spans="1:15" ht="15.8" customHeight="1" thickBot="1" x14ac:dyDescent="0.35">
      <c r="A4" s="5"/>
      <c r="B4" s="17"/>
      <c r="C4" s="18"/>
      <c r="D4" s="19" t="s">
        <v>14</v>
      </c>
      <c r="E4" s="20" t="s">
        <v>15</v>
      </c>
      <c r="F4" s="21"/>
      <c r="G4" s="19" t="s">
        <v>14</v>
      </c>
      <c r="H4" s="20" t="s">
        <v>15</v>
      </c>
      <c r="I4" s="17"/>
      <c r="J4" s="18"/>
      <c r="K4" s="22"/>
      <c r="L4" s="7"/>
      <c r="M4" s="23"/>
      <c r="N4" s="5"/>
      <c r="O4" s="24"/>
    </row>
    <row r="5" spans="1:15" ht="17" customHeight="1" thickBot="1" x14ac:dyDescent="0.35">
      <c r="A5" s="139" t="s">
        <v>39</v>
      </c>
      <c r="B5" s="140"/>
      <c r="C5" s="130"/>
      <c r="D5" s="132" t="s">
        <v>21</v>
      </c>
      <c r="E5" s="133"/>
      <c r="F5" s="131"/>
      <c r="G5" s="128" t="s">
        <v>22</v>
      </c>
      <c r="H5" s="69"/>
      <c r="I5" s="129"/>
      <c r="J5" s="134"/>
      <c r="K5" s="135"/>
      <c r="L5" s="137"/>
      <c r="M5" s="138"/>
      <c r="N5" s="68"/>
      <c r="O5" s="136"/>
    </row>
    <row r="6" spans="1:15" ht="17" customHeight="1" x14ac:dyDescent="0.3">
      <c r="A6" s="73">
        <v>1</v>
      </c>
      <c r="B6" s="25" t="s">
        <v>6</v>
      </c>
      <c r="C6" s="74">
        <v>3</v>
      </c>
      <c r="D6" s="75">
        <v>100</v>
      </c>
      <c r="E6" s="73">
        <v>100</v>
      </c>
      <c r="F6" s="76">
        <v>2.2999999999999998</v>
      </c>
      <c r="G6" s="77">
        <v>100</v>
      </c>
      <c r="H6" s="73">
        <v>100</v>
      </c>
      <c r="I6" s="78">
        <f>F6+0.1</f>
        <v>2.4</v>
      </c>
      <c r="J6" s="79">
        <v>3</v>
      </c>
      <c r="K6" s="80">
        <v>3</v>
      </c>
      <c r="L6" s="74">
        <v>3</v>
      </c>
      <c r="M6" s="81">
        <f>G6/1000*H6/1000*I6*J6</f>
        <v>7.2000000000000008E-2</v>
      </c>
      <c r="N6" s="82">
        <v>535</v>
      </c>
      <c r="O6" s="83">
        <f>N6*M6</f>
        <v>38.520000000000003</v>
      </c>
    </row>
    <row r="7" spans="1:15" ht="17" customHeight="1" x14ac:dyDescent="0.3">
      <c r="A7" s="73">
        <v>2</v>
      </c>
      <c r="B7" s="26" t="s">
        <v>7</v>
      </c>
      <c r="C7" s="84">
        <v>3</v>
      </c>
      <c r="D7" s="85">
        <v>100</v>
      </c>
      <c r="E7" s="73">
        <v>100</v>
      </c>
      <c r="F7" s="86">
        <v>2.052</v>
      </c>
      <c r="G7" s="75">
        <v>100</v>
      </c>
      <c r="H7" s="75">
        <v>100</v>
      </c>
      <c r="I7" s="78">
        <f t="shared" ref="I7" si="0">F7+0.1</f>
        <v>2.1520000000000001</v>
      </c>
      <c r="J7" s="87">
        <v>3</v>
      </c>
      <c r="K7" s="88">
        <v>3</v>
      </c>
      <c r="L7" s="84">
        <v>3</v>
      </c>
      <c r="M7" s="81">
        <f>G7/1000*H7/1000*I7*J7</f>
        <v>6.4560000000000006E-2</v>
      </c>
      <c r="N7" s="82">
        <v>535</v>
      </c>
      <c r="O7" s="83">
        <f>N7*M7</f>
        <v>34.5396</v>
      </c>
    </row>
    <row r="8" spans="1:15" ht="17" customHeight="1" x14ac:dyDescent="0.3">
      <c r="A8" s="89">
        <v>4</v>
      </c>
      <c r="B8" s="27" t="s">
        <v>9</v>
      </c>
      <c r="C8" s="90">
        <v>6</v>
      </c>
      <c r="D8" s="91">
        <v>60</v>
      </c>
      <c r="E8" s="92">
        <v>150</v>
      </c>
      <c r="F8" s="93">
        <v>1.7629999999999999</v>
      </c>
      <c r="G8" s="91">
        <v>63</v>
      </c>
      <c r="H8" s="92">
        <v>175</v>
      </c>
      <c r="I8" s="94">
        <v>2</v>
      </c>
      <c r="J8" s="95">
        <v>6</v>
      </c>
      <c r="K8" s="96">
        <v>4</v>
      </c>
      <c r="L8" s="90">
        <v>3</v>
      </c>
      <c r="M8" s="97">
        <f>I8*J8</f>
        <v>12</v>
      </c>
      <c r="N8" s="98">
        <v>3.51</v>
      </c>
      <c r="O8" s="99">
        <f>N8*M8</f>
        <v>42.12</v>
      </c>
    </row>
    <row r="9" spans="1:15" ht="17" customHeight="1" x14ac:dyDescent="0.3">
      <c r="A9" s="73">
        <v>7</v>
      </c>
      <c r="B9" s="26" t="s">
        <v>12</v>
      </c>
      <c r="C9" s="84">
        <v>6</v>
      </c>
      <c r="D9" s="85">
        <v>80</v>
      </c>
      <c r="E9" s="100">
        <v>150</v>
      </c>
      <c r="F9" s="86">
        <v>1.956</v>
      </c>
      <c r="G9" s="85">
        <v>80</v>
      </c>
      <c r="H9" s="100">
        <v>160</v>
      </c>
      <c r="I9" s="101">
        <v>1.956</v>
      </c>
      <c r="J9" s="87">
        <v>6</v>
      </c>
      <c r="K9" s="88">
        <v>4</v>
      </c>
      <c r="L9" s="84">
        <v>3</v>
      </c>
      <c r="M9" s="102">
        <f>G9/1000*H9/1000*I9*J9</f>
        <v>0.15022080000000002</v>
      </c>
      <c r="N9" s="103">
        <v>535</v>
      </c>
      <c r="O9" s="104">
        <f>N9*M9</f>
        <v>80.368128000000013</v>
      </c>
    </row>
    <row r="10" spans="1:15" ht="17" customHeight="1" x14ac:dyDescent="0.3">
      <c r="A10" s="105">
        <v>3</v>
      </c>
      <c r="B10" s="28" t="s">
        <v>8</v>
      </c>
      <c r="C10" s="106">
        <v>3</v>
      </c>
      <c r="D10" s="107">
        <v>60</v>
      </c>
      <c r="E10" s="105">
        <v>100</v>
      </c>
      <c r="F10" s="108">
        <v>0.90200000000000002</v>
      </c>
      <c r="G10" s="107">
        <v>60</v>
      </c>
      <c r="H10" s="109">
        <v>100</v>
      </c>
      <c r="I10" s="110">
        <v>0.98</v>
      </c>
      <c r="J10" s="111">
        <v>3</v>
      </c>
      <c r="K10" s="112">
        <v>3</v>
      </c>
      <c r="L10" s="106">
        <v>1</v>
      </c>
      <c r="M10" s="113">
        <f t="shared" ref="M10:M11" si="1">G10/1000*H10/1000*I10*J10</f>
        <v>1.7639999999999999E-2</v>
      </c>
      <c r="N10" s="114">
        <v>410</v>
      </c>
      <c r="O10" s="115">
        <f t="shared" ref="O10:O11" si="2">N10*M10</f>
        <v>7.2324000000000002</v>
      </c>
    </row>
    <row r="11" spans="1:15" ht="17" customHeight="1" x14ac:dyDescent="0.3">
      <c r="A11" s="105">
        <v>6</v>
      </c>
      <c r="B11" s="28" t="s">
        <v>11</v>
      </c>
      <c r="C11" s="106">
        <v>4</v>
      </c>
      <c r="D11" s="107">
        <v>60</v>
      </c>
      <c r="E11" s="109">
        <v>100</v>
      </c>
      <c r="F11" s="108">
        <v>0.99199999999999999</v>
      </c>
      <c r="G11" s="107">
        <v>60</v>
      </c>
      <c r="H11" s="109">
        <v>100</v>
      </c>
      <c r="I11" s="110">
        <v>0.99</v>
      </c>
      <c r="J11" s="111">
        <v>4</v>
      </c>
      <c r="K11" s="112">
        <v>3</v>
      </c>
      <c r="L11" s="106">
        <v>2</v>
      </c>
      <c r="M11" s="113">
        <f t="shared" si="1"/>
        <v>2.376E-2</v>
      </c>
      <c r="N11" s="114">
        <v>410</v>
      </c>
      <c r="O11" s="115">
        <f t="shared" si="2"/>
        <v>9.7416</v>
      </c>
    </row>
    <row r="12" spans="1:15" ht="17" customHeight="1" x14ac:dyDescent="0.3">
      <c r="A12" s="89">
        <v>5</v>
      </c>
      <c r="B12" s="27" t="s">
        <v>10</v>
      </c>
      <c r="C12" s="90">
        <v>12</v>
      </c>
      <c r="D12" s="91">
        <v>40</v>
      </c>
      <c r="E12" s="92">
        <v>60</v>
      </c>
      <c r="F12" s="93">
        <v>1.849</v>
      </c>
      <c r="G12" s="91">
        <v>40</v>
      </c>
      <c r="H12" s="92">
        <v>60</v>
      </c>
      <c r="I12" s="94">
        <f>F12+0.1</f>
        <v>1.9490000000000001</v>
      </c>
      <c r="J12" s="95">
        <v>12</v>
      </c>
      <c r="K12" s="96">
        <v>4</v>
      </c>
      <c r="L12" s="90">
        <v>6</v>
      </c>
      <c r="M12" s="97">
        <f>J12*I12</f>
        <v>23.388000000000002</v>
      </c>
      <c r="N12" s="98">
        <v>0.95</v>
      </c>
      <c r="O12" s="99">
        <f>N12*M12</f>
        <v>22.218600000000002</v>
      </c>
    </row>
    <row r="13" spans="1:15" ht="17" customHeight="1" thickBot="1" x14ac:dyDescent="0.35">
      <c r="A13" s="116">
        <v>8</v>
      </c>
      <c r="B13" s="29" t="s">
        <v>13</v>
      </c>
      <c r="C13" s="117">
        <v>6</v>
      </c>
      <c r="D13" s="118">
        <v>40</v>
      </c>
      <c r="E13" s="119">
        <v>60</v>
      </c>
      <c r="F13" s="120">
        <v>0.378</v>
      </c>
      <c r="G13" s="118">
        <v>40</v>
      </c>
      <c r="H13" s="119">
        <v>60</v>
      </c>
      <c r="I13" s="121">
        <v>0.47</v>
      </c>
      <c r="J13" s="122">
        <v>6</v>
      </c>
      <c r="K13" s="123">
        <v>4</v>
      </c>
      <c r="L13" s="124">
        <v>1</v>
      </c>
      <c r="M13" s="125">
        <f>J13*I13</f>
        <v>2.82</v>
      </c>
      <c r="N13" s="126">
        <v>0.95</v>
      </c>
      <c r="O13" s="127">
        <f>N13*M13</f>
        <v>2.6789999999999998</v>
      </c>
    </row>
    <row r="14" spans="1:15" ht="17" customHeight="1" thickBot="1" x14ac:dyDescent="0.35">
      <c r="A14" s="70" t="s">
        <v>23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2"/>
      <c r="N14" s="30" t="s">
        <v>30</v>
      </c>
      <c r="O14" s="68"/>
    </row>
    <row r="15" spans="1:15" ht="17" customHeight="1" x14ac:dyDescent="0.3">
      <c r="A15" s="31"/>
      <c r="B15" s="32" t="s">
        <v>31</v>
      </c>
      <c r="C15" s="33">
        <v>6</v>
      </c>
      <c r="D15" s="34"/>
      <c r="E15" s="35"/>
      <c r="F15" s="35"/>
      <c r="G15" s="35"/>
      <c r="H15" s="35"/>
      <c r="I15" s="35"/>
      <c r="J15" s="35"/>
      <c r="K15" s="35"/>
      <c r="L15" s="35"/>
      <c r="M15" s="36"/>
      <c r="N15" s="37">
        <v>25.84</v>
      </c>
      <c r="O15" s="38">
        <f>N15*C15</f>
        <v>155.04</v>
      </c>
    </row>
    <row r="16" spans="1:15" ht="17" customHeight="1" x14ac:dyDescent="0.3">
      <c r="A16" s="31"/>
      <c r="B16" s="39" t="s">
        <v>24</v>
      </c>
      <c r="C16" s="40">
        <v>18</v>
      </c>
      <c r="D16" s="41"/>
      <c r="E16" s="42"/>
      <c r="F16" s="42"/>
      <c r="G16" s="42"/>
      <c r="H16" s="42"/>
      <c r="I16" s="42"/>
      <c r="J16" s="42"/>
      <c r="K16" s="42"/>
      <c r="L16" s="42"/>
      <c r="M16" s="43"/>
      <c r="N16" s="37">
        <v>2.09</v>
      </c>
      <c r="O16" s="38">
        <f t="shared" ref="O16:O20" si="3">N16*C16</f>
        <v>37.619999999999997</v>
      </c>
    </row>
    <row r="17" spans="1:15" ht="17" customHeight="1" x14ac:dyDescent="0.3">
      <c r="A17" s="31"/>
      <c r="B17" s="39" t="s">
        <v>25</v>
      </c>
      <c r="C17" s="40">
        <v>4</v>
      </c>
      <c r="D17" s="41"/>
      <c r="E17" s="42"/>
      <c r="F17" s="42"/>
      <c r="G17" s="42"/>
      <c r="H17" s="42"/>
      <c r="I17" s="42"/>
      <c r="J17" s="42"/>
      <c r="K17" s="42"/>
      <c r="L17" s="42"/>
      <c r="M17" s="43"/>
      <c r="N17" s="37">
        <v>1.54</v>
      </c>
      <c r="O17" s="38">
        <f t="shared" si="3"/>
        <v>6.16</v>
      </c>
    </row>
    <row r="18" spans="1:15" ht="17" customHeight="1" x14ac:dyDescent="0.3">
      <c r="A18" s="31"/>
      <c r="B18" s="39" t="s">
        <v>26</v>
      </c>
      <c r="C18" s="40">
        <v>44</v>
      </c>
      <c r="D18" s="41"/>
      <c r="E18" s="42"/>
      <c r="F18" s="42"/>
      <c r="G18" s="42"/>
      <c r="H18" s="42"/>
      <c r="I18" s="42"/>
      <c r="J18" s="42"/>
      <c r="K18" s="42"/>
      <c r="L18" s="42"/>
      <c r="M18" s="43"/>
      <c r="N18" s="37">
        <v>0.23</v>
      </c>
      <c r="O18" s="38">
        <f t="shared" si="3"/>
        <v>10.120000000000001</v>
      </c>
    </row>
    <row r="19" spans="1:15" ht="17" customHeight="1" x14ac:dyDescent="0.3">
      <c r="A19" s="31"/>
      <c r="B19" s="39" t="s">
        <v>27</v>
      </c>
      <c r="C19" s="40">
        <v>44</v>
      </c>
      <c r="D19" s="41"/>
      <c r="E19" s="42"/>
      <c r="F19" s="42"/>
      <c r="G19" s="42"/>
      <c r="H19" s="42"/>
      <c r="I19" s="42"/>
      <c r="J19" s="42"/>
      <c r="K19" s="42"/>
      <c r="L19" s="42"/>
      <c r="M19" s="43"/>
      <c r="N19" s="37">
        <v>0.17</v>
      </c>
      <c r="O19" s="38">
        <f t="shared" si="3"/>
        <v>7.48</v>
      </c>
    </row>
    <row r="20" spans="1:15" ht="17" customHeight="1" thickBot="1" x14ac:dyDescent="0.35">
      <c r="A20" s="61"/>
      <c r="B20" s="62" t="s">
        <v>38</v>
      </c>
      <c r="C20" s="63">
        <v>1</v>
      </c>
      <c r="D20" s="44"/>
      <c r="E20" s="45"/>
      <c r="F20" s="45"/>
      <c r="G20" s="45"/>
      <c r="H20" s="45"/>
      <c r="I20" s="45"/>
      <c r="J20" s="45"/>
      <c r="K20" s="45"/>
      <c r="L20" s="45"/>
      <c r="M20" s="46"/>
      <c r="N20" s="37">
        <v>16.760000000000002</v>
      </c>
      <c r="O20" s="38">
        <f t="shared" si="3"/>
        <v>16.760000000000002</v>
      </c>
    </row>
    <row r="21" spans="1:15" ht="17" customHeight="1" thickBot="1" x14ac:dyDescent="0.35">
      <c r="A21" s="56"/>
      <c r="B21" s="57"/>
      <c r="C21" s="56"/>
      <c r="D21" s="58"/>
      <c r="E21" s="58"/>
      <c r="F21" s="58"/>
      <c r="G21" s="56"/>
      <c r="H21" s="56"/>
      <c r="I21" s="58"/>
      <c r="J21" s="56"/>
      <c r="K21" s="59"/>
      <c r="L21" s="56"/>
      <c r="M21" s="60"/>
      <c r="N21" s="65" t="s">
        <v>29</v>
      </c>
      <c r="O21" s="64">
        <f>SUM(O6:O20)</f>
        <v>470.59932800000007</v>
      </c>
    </row>
    <row r="22" spans="1:15" ht="17" customHeight="1" thickBot="1" x14ac:dyDescent="0.35">
      <c r="A22" s="56"/>
      <c r="B22" s="57"/>
      <c r="C22" s="56"/>
      <c r="D22" s="58"/>
      <c r="E22" s="58"/>
      <c r="F22" s="58"/>
      <c r="G22" s="56"/>
      <c r="H22" s="56"/>
      <c r="I22" s="58"/>
      <c r="J22" s="56"/>
      <c r="K22" s="59"/>
      <c r="L22" s="56"/>
      <c r="M22" s="60"/>
      <c r="N22" s="65" t="s">
        <v>37</v>
      </c>
      <c r="O22" s="64">
        <f>O23-O21</f>
        <v>94.119865599999969</v>
      </c>
    </row>
    <row r="23" spans="1:15" ht="17" customHeight="1" thickBot="1" x14ac:dyDescent="0.4">
      <c r="N23" s="66" t="s">
        <v>36</v>
      </c>
      <c r="O23" s="67">
        <f>O21*1.2</f>
        <v>564.71919360000004</v>
      </c>
    </row>
    <row r="24" spans="1:15" ht="15.8" customHeight="1" x14ac:dyDescent="0.3"/>
    <row r="25" spans="1:15" ht="15.8" customHeight="1" x14ac:dyDescent="0.3"/>
    <row r="26" spans="1:15" ht="15.8" customHeight="1" x14ac:dyDescent="0.3"/>
    <row r="27" spans="1:15" ht="15.8" customHeight="1" x14ac:dyDescent="0.3"/>
    <row r="28" spans="1:15" ht="15.8" customHeight="1" x14ac:dyDescent="0.3"/>
    <row r="29" spans="1:15" ht="15.8" customHeight="1" x14ac:dyDescent="0.3"/>
  </sheetData>
  <mergeCells count="23">
    <mergeCell ref="D15:M20"/>
    <mergeCell ref="A14:M14"/>
    <mergeCell ref="G5:I5"/>
    <mergeCell ref="D5:E5"/>
    <mergeCell ref="A5:B5"/>
    <mergeCell ref="A1:O1"/>
    <mergeCell ref="G2:J2"/>
    <mergeCell ref="A2:C2"/>
    <mergeCell ref="D2:F2"/>
    <mergeCell ref="G3:H3"/>
    <mergeCell ref="I3:I4"/>
    <mergeCell ref="F3:F4"/>
    <mergeCell ref="B3:B4"/>
    <mergeCell ref="D3:E3"/>
    <mergeCell ref="A3:A4"/>
    <mergeCell ref="J3:J4"/>
    <mergeCell ref="K2:O2"/>
    <mergeCell ref="M3:M4"/>
    <mergeCell ref="C3:C4"/>
    <mergeCell ref="L3:L4"/>
    <mergeCell ref="K3:K4"/>
    <mergeCell ref="N3:N4"/>
    <mergeCell ref="O3:O4"/>
  </mergeCells>
  <printOptions horizontalCentered="1"/>
  <pageMargins left="0.25" right="0.25" top="0.75" bottom="0.75" header="0.3" footer="0.3"/>
  <pageSetup paperSize="9" orientation="landscape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2015-01-15T10:19:29Z</dcterms:modified>
</cp:coreProperties>
</file>